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B7403C9-CB1B-470C-AB09-68905396FB2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ΑΠΟΣΠΑΣΗ " sheetId="16" r:id="rId1"/>
    <sheet name="ΤΟΠΟΘΕΤΗΣΗ " sheetId="15" r:id="rId2"/>
  </sheets>
  <definedNames>
    <definedName name="_xlnm._FilterDatabase" localSheetId="0" hidden="1">'ΑΠΟΣΠΑΣΗ '!$A$1:$R$2</definedName>
    <definedName name="_xlnm._FilterDatabase" localSheetId="1" hidden="1">'ΤΟΠΟΘΕΤΗΣΗ '!$A$2:$S$3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6" l="1"/>
  <c r="P3" i="16"/>
  <c r="N3" i="16"/>
  <c r="M3" i="16"/>
  <c r="H3" i="16"/>
  <c r="O3" i="16" s="1"/>
  <c r="Q3" i="15"/>
  <c r="P3" i="15"/>
  <c r="O3" i="15"/>
  <c r="M3" i="15"/>
  <c r="H3" i="15"/>
  <c r="N3" i="15" s="1"/>
  <c r="R3" i="16" l="1"/>
  <c r="R3" i="15"/>
</calcChain>
</file>

<file path=xl/sharedStrings.xml><?xml version="1.0" encoding="utf-8"?>
<sst xmlns="http://schemas.openxmlformats.org/spreadsheetml/2006/main" count="49" uniqueCount="30">
  <si>
    <t>ΟΝΟΜΑΤΕΠΩΝΥΜΟ</t>
  </si>
  <si>
    <t>ΑΜ</t>
  </si>
  <si>
    <t xml:space="preserve">ΜΟΡΙΑ ΕΝΤΟΠΙΟΤΗΤΑΣ </t>
  </si>
  <si>
    <t>ΔΗΜΟΣ ΕΝΤΟΠΙΟΤΗΤΑΣ</t>
  </si>
  <si>
    <t>ΜΟΡΙΑ ΣΥΝΥΠΗΡΕΤΗΣΗΣ</t>
  </si>
  <si>
    <t>ΔΗΜΟΣ ΣΥΝΥΠΗΡΕΤΗΣΗΣ</t>
  </si>
  <si>
    <t>ΣΥΝΟΛΟ ΔΗΜΟΣ ΒΟΙΟΥ</t>
  </si>
  <si>
    <t>ΣΥΝΟΛΟ ΔΗΜΟΣ  ΚΟΖΑΝΗΣ</t>
  </si>
  <si>
    <t>ΣΥΝΟΛΟ ΔΗΜΟΣ ΕΟΡΔΑΙΑΣ</t>
  </si>
  <si>
    <t>ΑΑ</t>
  </si>
  <si>
    <t>ΟΡΓΑΝΙΚΗ</t>
  </si>
  <si>
    <t xml:space="preserve">ΜΟΡΙΑ ΟΙΚΟΓΕΝΕΙΑΚΗΣ ΚΑΤΑΣΤΑΣΗΣ </t>
  </si>
  <si>
    <t xml:space="preserve">ΛΟΓΟΙ ΥΓΕΙΑΣ </t>
  </si>
  <si>
    <t xml:space="preserve">ΜΟΡΙΑ ΣΥΝΟΛΙΚΗΣ ΥΠΗΡΕΣΙΑΣ </t>
  </si>
  <si>
    <t xml:space="preserve">ΣΥΝΟΛΟ </t>
  </si>
  <si>
    <t>ΚΟΖΑΝΗΣ</t>
  </si>
  <si>
    <t>ΣΥΝΟΛΟ ΔΗΜΟΣ ΣΕΡΒΙΩΝ</t>
  </si>
  <si>
    <t>ΣΥΝΟΛΟ ΔΗΜΟΣ ΒΕΛΒΕΝΤΟΥ</t>
  </si>
  <si>
    <t>Μέγιστη τιμή</t>
  </si>
  <si>
    <t xml:space="preserve">ΤΟΠΟΘΕΤΗΣΗ </t>
  </si>
  <si>
    <t xml:space="preserve">Γρίβας Μιχαήλ </t>
  </si>
  <si>
    <t xml:space="preserve">11ο ΝΓ Κοζάνης </t>
  </si>
  <si>
    <t xml:space="preserve">Πράξη 24 / 28-08-2024     Τοποθέτηση εκπαιδευτικού κλάδου ΠΕ60  </t>
  </si>
  <si>
    <t xml:space="preserve">Τσαμπαρλή Ευθυμία </t>
  </si>
  <si>
    <t xml:space="preserve">ΝΓ 10ο Κοζάνης </t>
  </si>
  <si>
    <t>ΒΟΙΟΥ</t>
  </si>
  <si>
    <t>ΝΓ ΠΕΝΤΑΛΟΦΟΥ</t>
  </si>
  <si>
    <t xml:space="preserve">10ο ΝΓ Κοζάνης </t>
  </si>
  <si>
    <t xml:space="preserve">Πράξη 24 / 28-08-2024  Απόσπαση εκπαιδευτικού  κλάδου ΠΕ60 </t>
  </si>
  <si>
    <t xml:space="preserve">ΑΠΟΣΠΑΣΗ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</si>
</sst>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4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wrapText="1"/>
    </xf>
    <xf numFmtId="0" fontId="2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164" fontId="9" fillId="0" borderId="1" xfId="1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Κανονικό" xfId="0" builtinId="0"/>
    <cellStyle name="Κανονικό 2" xfId="2" xr:uid="{00000000-0005-0000-0000-000001000000}"/>
    <cellStyle name="Κανονικό 4" xfId="1" xr:uid="{00000000-0005-0000-0000-000002000000}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"/>
  <sheetViews>
    <sheetView zoomScale="86" zoomScaleNormal="86" workbookViewId="0">
      <selection activeCell="S13" sqref="S13"/>
    </sheetView>
  </sheetViews>
  <sheetFormatPr defaultRowHeight="15" x14ac:dyDescent="0.25"/>
  <cols>
    <col min="1" max="1" width="3.85546875" customWidth="1"/>
    <col min="2" max="2" width="9.140625" customWidth="1"/>
    <col min="3" max="3" width="19.7109375" customWidth="1"/>
    <col min="4" max="4" width="16.5703125" customWidth="1"/>
    <col min="5" max="5" width="9.85546875" customWidth="1"/>
    <col min="6" max="6" width="5.28515625" customWidth="1"/>
    <col min="7" max="7" width="8.28515625" customWidth="1"/>
    <col min="8" max="8" width="9.42578125" style="1" customWidth="1"/>
    <col min="9" max="9" width="6.28515625" customWidth="1"/>
    <col min="10" max="10" width="12" customWidth="1"/>
    <col min="11" max="11" width="5.7109375" customWidth="1"/>
    <col min="12" max="12" width="10.42578125" customWidth="1"/>
    <col min="13" max="13" width="11.42578125" style="1" hidden="1" customWidth="1"/>
    <col min="14" max="14" width="9.5703125" style="1" hidden="1" customWidth="1"/>
    <col min="15" max="15" width="8" style="1" customWidth="1"/>
    <col min="16" max="16" width="8.28515625" style="1" hidden="1" customWidth="1"/>
    <col min="17" max="17" width="9.42578125" style="1" hidden="1" customWidth="1"/>
    <col min="18" max="18" width="10.140625" hidden="1" customWidth="1"/>
    <col min="19" max="19" width="17.5703125" style="2" customWidth="1"/>
  </cols>
  <sheetData>
    <row r="1" spans="1:19" ht="36" customHeight="1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14" customHeight="1" x14ac:dyDescent="0.25">
      <c r="A2" s="3" t="s">
        <v>9</v>
      </c>
      <c r="B2" s="4" t="s">
        <v>1</v>
      </c>
      <c r="C2" s="4" t="s">
        <v>0</v>
      </c>
      <c r="D2" s="4" t="s">
        <v>10</v>
      </c>
      <c r="E2" s="4" t="s">
        <v>11</v>
      </c>
      <c r="F2" s="4" t="s">
        <v>12</v>
      </c>
      <c r="G2" s="4" t="s">
        <v>13</v>
      </c>
      <c r="H2" s="5" t="s">
        <v>14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8</v>
      </c>
      <c r="N2" s="4" t="s">
        <v>7</v>
      </c>
      <c r="O2" s="4" t="s">
        <v>6</v>
      </c>
      <c r="P2" s="4" t="s">
        <v>16</v>
      </c>
      <c r="Q2" s="4" t="s">
        <v>17</v>
      </c>
      <c r="R2" s="6" t="s">
        <v>18</v>
      </c>
      <c r="S2" s="6" t="s">
        <v>29</v>
      </c>
    </row>
    <row r="3" spans="1:19" ht="45" customHeight="1" x14ac:dyDescent="0.25">
      <c r="A3" s="14">
        <v>1</v>
      </c>
      <c r="B3" s="7">
        <v>615520</v>
      </c>
      <c r="C3" s="7" t="s">
        <v>23</v>
      </c>
      <c r="D3" s="7" t="s">
        <v>24</v>
      </c>
      <c r="E3" s="11">
        <v>4</v>
      </c>
      <c r="F3" s="12"/>
      <c r="G3" s="13">
        <v>22.88</v>
      </c>
      <c r="H3" s="8">
        <f t="shared" ref="H3" si="0">SUM(E3:G3)</f>
        <v>26.88</v>
      </c>
      <c r="I3" s="11">
        <v>4</v>
      </c>
      <c r="J3" s="11" t="s">
        <v>25</v>
      </c>
      <c r="K3" s="11">
        <v>10</v>
      </c>
      <c r="L3" s="11" t="s">
        <v>25</v>
      </c>
      <c r="M3" s="9">
        <f t="shared" ref="M3" si="1" xml:space="preserve"> IF(AND(J3 = "ΕΟΡΔΑΙΑΣ",L3 = "ΕΟΡΔΑΙΑΣ"), SUM(H3,I3,K3),  IF(J3 = "ΕΟΡΔΑΙΑΣ", SUM(H3,I3), 0) + IF(L3 = "ΕΟΡΔΑΙΑΣ", SUM(H3,K3),0))</f>
        <v>0</v>
      </c>
      <c r="N3" s="9">
        <f t="shared" ref="N3" si="2" xml:space="preserve"> IF(AND(J3 = "ΚΟΖΑΝΗΣ",L3 = "ΚΟΖΑΝΗΣ"), SUM(H3,I3,K3),  IF(J3 = "ΚΟΖΑΝΗΣ", SUM(H3,I3), 0) + IF(L3 = "ΚΟΖΑΝΗΣ", SUM(H3,K3),0))</f>
        <v>0</v>
      </c>
      <c r="O3" s="9">
        <f t="shared" ref="O3" si="3" xml:space="preserve"> IF(AND(J3 = "ΒΟΙΟΥ",L3 = "ΒΟΙΟΥ"), SUM(H3,I3,K3),  IF(J3 = "ΒΟΙΟΥ", SUM(H3,I3), 0) + IF(L3 = "ΒΟΙΟΥ", SUM(H3,K3),0))</f>
        <v>40.879999999999995</v>
      </c>
      <c r="P3" s="9">
        <f t="shared" ref="P3" si="4" xml:space="preserve"> IF(AND($J3 = "ΣΕΡΒΙΩΝ",$L3 = "ΣΕΡΒΙΩΝ"), SUM($H3,$I3,$K3),  IF($J3 = "ΣΕΡΒΙΩΝ", SUM($H3,$I3), 0) + IF($L3 = "ΣΕΡΒΙΩΝ", SUM($H3,$K3),0))</f>
        <v>0</v>
      </c>
      <c r="Q3" s="9">
        <f t="shared" ref="Q3" si="5" xml:space="preserve"> IF(AND($J3 = "ΒΕΛΒΕΝΤΟΥ",$L3 = "ΒΕΛΒΕΝΤΟΥ"), SUM($H3,$I3,$K3),  IF($J3 = "ΒΕΛΒΕΝΤΟΥ", SUM($H3,$I3), 0) + IF($L3 = "ΒΕΛΒΕΝΤΟΥ", SUM($H3,$K3),0))</f>
        <v>0</v>
      </c>
      <c r="R3" s="10">
        <f t="shared" ref="R3" si="6">MAX(M3:Q3,H3)</f>
        <v>40.879999999999995</v>
      </c>
      <c r="S3" s="15" t="s">
        <v>26</v>
      </c>
    </row>
  </sheetData>
  <mergeCells count="1">
    <mergeCell ref="A1:S1"/>
  </mergeCells>
  <conditionalFormatting sqref="M3:Q3">
    <cfRule type="cellIs" dxfId="1" priority="2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"/>
  <sheetViews>
    <sheetView tabSelected="1" zoomScale="86" zoomScaleNormal="86" workbookViewId="0">
      <selection activeCell="Q28" sqref="Q28"/>
    </sheetView>
  </sheetViews>
  <sheetFormatPr defaultRowHeight="15" x14ac:dyDescent="0.25"/>
  <cols>
    <col min="1" max="1" width="3.85546875" customWidth="1"/>
    <col min="2" max="2" width="9.140625" customWidth="1"/>
    <col min="3" max="3" width="19.7109375" customWidth="1"/>
    <col min="4" max="4" width="16.5703125" customWidth="1"/>
    <col min="5" max="5" width="9.85546875" customWidth="1"/>
    <col min="6" max="6" width="5.28515625" customWidth="1"/>
    <col min="7" max="7" width="8.28515625" customWidth="1"/>
    <col min="8" max="8" width="9.42578125" style="1" customWidth="1"/>
    <col min="9" max="9" width="6.28515625" customWidth="1"/>
    <col min="10" max="10" width="12" customWidth="1"/>
    <col min="11" max="11" width="5.7109375" customWidth="1"/>
    <col min="12" max="12" width="10.42578125" customWidth="1"/>
    <col min="13" max="13" width="11.42578125" style="1" customWidth="1"/>
    <col min="14" max="14" width="9.5703125" style="1" customWidth="1"/>
    <col min="15" max="15" width="8" style="1" customWidth="1"/>
    <col min="16" max="16" width="8.28515625" style="1" customWidth="1"/>
    <col min="17" max="17" width="9.42578125" style="1" customWidth="1"/>
    <col min="18" max="18" width="12.28515625" customWidth="1"/>
    <col min="19" max="19" width="15.7109375" style="2" customWidth="1"/>
    <col min="20" max="20" width="21.28515625" style="2" customWidth="1"/>
  </cols>
  <sheetData>
    <row r="1" spans="1:20" ht="31.5" customHeight="1" x14ac:dyDescent="0.25">
      <c r="A1" s="19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/>
    </row>
    <row r="2" spans="1:20" ht="102" customHeight="1" x14ac:dyDescent="0.25">
      <c r="A2" s="3" t="s">
        <v>9</v>
      </c>
      <c r="B2" s="4" t="s">
        <v>1</v>
      </c>
      <c r="C2" s="4" t="s">
        <v>0</v>
      </c>
      <c r="D2" s="4" t="s">
        <v>10</v>
      </c>
      <c r="E2" s="4" t="s">
        <v>11</v>
      </c>
      <c r="F2" s="4" t="s">
        <v>12</v>
      </c>
      <c r="G2" s="4" t="s">
        <v>13</v>
      </c>
      <c r="H2" s="5" t="s">
        <v>14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8</v>
      </c>
      <c r="N2" s="4" t="s">
        <v>7</v>
      </c>
      <c r="O2" s="4" t="s">
        <v>6</v>
      </c>
      <c r="P2" s="4" t="s">
        <v>16</v>
      </c>
      <c r="Q2" s="4" t="s">
        <v>17</v>
      </c>
      <c r="R2" s="6" t="s">
        <v>18</v>
      </c>
      <c r="S2" s="6" t="s">
        <v>19</v>
      </c>
      <c r="T2"/>
    </row>
    <row r="3" spans="1:20" ht="45" customHeight="1" x14ac:dyDescent="0.25">
      <c r="A3" s="14">
        <v>1</v>
      </c>
      <c r="B3" s="7">
        <v>701950</v>
      </c>
      <c r="C3" s="7" t="s">
        <v>20</v>
      </c>
      <c r="D3" s="7" t="s">
        <v>21</v>
      </c>
      <c r="E3" s="11">
        <v>9</v>
      </c>
      <c r="F3" s="12"/>
      <c r="G3" s="13">
        <v>18.38</v>
      </c>
      <c r="H3" s="8">
        <f>SUM(E3:G3)</f>
        <v>27.38</v>
      </c>
      <c r="I3" s="11"/>
      <c r="J3" s="11"/>
      <c r="K3" s="11">
        <v>10</v>
      </c>
      <c r="L3" s="11" t="s">
        <v>15</v>
      </c>
      <c r="M3" s="9">
        <f xml:space="preserve"> IF(AND(J3 = "ΕΟΡΔΑΙΑΣ",L3 = "ΕΟΡΔΑΙΑΣ"), SUM(H3,I3,K3),  IF(J3 = "ΕΟΡΔΑΙΑΣ", SUM(H3,I3), 0) + IF(L3 = "ΕΟΡΔΑΙΑΣ", SUM(H3,K3),0))</f>
        <v>0</v>
      </c>
      <c r="N3" s="9">
        <f xml:space="preserve"> IF(AND(J3 = "ΚΟΖΑΝΗΣ",L3 = "ΚΟΖΑΝΗΣ"), SUM(H3,I3,K3),  IF(J3 = "ΚΟΖΑΝΗΣ", SUM(H3,I3), 0) + IF(L3 = "ΚΟΖΑΝΗΣ", SUM(H3,K3),0))</f>
        <v>37.379999999999995</v>
      </c>
      <c r="O3" s="9">
        <f xml:space="preserve"> IF(AND(J3 = "ΒΟΙΟΥ",L3 = "ΒΟΙΟΥ"), SUM(H3,I3,K3),  IF(J3 = "ΒΟΙΟΥ", SUM(H3,I3), 0) + IF(L3 = "ΒΟΙΟΥ", SUM(H3,K3),0))</f>
        <v>0</v>
      </c>
      <c r="P3" s="9">
        <f xml:space="preserve"> IF(AND($J3 = "ΣΕΡΒΙΩΝ",$L3 = "ΣΕΡΒΙΩΝ"), SUM($H3,$I3,$K3),  IF($J3 = "ΣΕΡΒΙΩΝ", SUM($H3,$I3), 0) + IF($L3 = "ΣΕΡΒΙΩΝ", SUM($H3,$K3),0))</f>
        <v>0</v>
      </c>
      <c r="Q3" s="9">
        <f xml:space="preserve"> IF(AND($J3 = "ΒΕΛΒΕΝΤΟΥ",$L3 = "ΒΕΛΒΕΝΤΟΥ"), SUM($H3,$I3,$K3),  IF($J3 = "ΒΕΛΒΕΝΤΟΥ", SUM($H3,$I3), 0) + IF($L3 = "ΒΕΛΒΕΝΤΟΥ", SUM($H3,$K3),0))</f>
        <v>0</v>
      </c>
      <c r="R3" s="10">
        <f>MAX(M3:Q3,H3)</f>
        <v>37.379999999999995</v>
      </c>
      <c r="S3" s="16" t="s">
        <v>27</v>
      </c>
    </row>
  </sheetData>
  <mergeCells count="1">
    <mergeCell ref="A1:S1"/>
  </mergeCells>
  <conditionalFormatting sqref="M3:Q3">
    <cfRule type="cellIs" dxfId="0" priority="3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ΑΠΟΣΠΑΣΗ </vt:lpstr>
      <vt:lpstr>ΤΟΠΟΘΕΤΗΣΗ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2024-08-28T12:48:05Z</dcterms:modified>
</cp:coreProperties>
</file>