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201A6C5-1742-4F45-BCAF-A1B54F6FFA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0" l="1"/>
  <c r="R7" i="10"/>
  <c r="Q7" i="10"/>
  <c r="P7" i="10"/>
  <c r="O7" i="10"/>
  <c r="S3" i="10"/>
  <c r="R3" i="10"/>
  <c r="Q3" i="10"/>
  <c r="P3" i="10"/>
  <c r="O3" i="10"/>
  <c r="T3" i="10" l="1"/>
  <c r="T7" i="10"/>
</calcChain>
</file>

<file path=xl/sharedStrings.xml><?xml version="1.0" encoding="utf-8"?>
<sst xmlns="http://schemas.openxmlformats.org/spreadsheetml/2006/main" count="50" uniqueCount="30">
  <si>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</si>
  <si>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</si>
  <si>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</si>
  <si>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</si>
  <si>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</si>
  <si>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</si>
  <si>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</si>
  <si>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</si>
  <si>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</si>
  <si>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</si>
  <si>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</si>
  <si>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ΥΠΟΧΡΕΩΤΙΚΟ ΩΡΑΡΙΟ </t>
  </si>
  <si>
    <t>ΣΥΝΟΛΟ ΜΟΡΙΩΝ ΜΕΤΑΘΕΣΗΣ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</si>
  <si>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</si>
  <si>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</si>
  <si>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</si>
  <si>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</si>
  <si>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ΣΥΝΟΛΟ ΔΗΜΟΣ ΣΕΡΒΙΩΝ</t>
  </si>
  <si>
    <t>ΣΥΝΟΛΟ ΔΗΜΟΣ ΒΕΛΒΕΝΤΟΥ</t>
  </si>
  <si>
    <t>ΜΑΧ</t>
  </si>
  <si>
    <t xml:space="preserve">ΣΥΜΠΛΗΡΩΣΗ ΩΡΑΡΙΟΥ ΣΧΟΛΙΚΕΣ ΜΟΝΑΔΕΣ 
</t>
  </si>
  <si>
    <t>ΤΣΑΟΥΣΑΚΗ ΕΛΕΝΗ</t>
  </si>
  <si>
    <t xml:space="preserve">ΙΩΑΝΝΙΔΟΥ ΕΥΑΓΓΕΛΙΑ </t>
  </si>
  <si>
    <t>9ο ΔΣ  ΠΤΟΛ/ΔΑΣ
(7 ώρες/εβδ)</t>
  </si>
  <si>
    <t xml:space="preserve">Πράξη 15/31-8-2023 Συμπλήρωση ωραρίου εκπαιδευτικών κλάδου ΠΕ79  για το διδακτικό έτος 2023-2024 </t>
  </si>
  <si>
    <t xml:space="preserve"> ΣΥΜΠΛΗΡΩΣΗ ΩΡΑΡΙΟΥ ΣΧΟΛΙΚΕΣ ΜΟΝΑΔΕΣ 
</t>
  </si>
  <si>
    <t xml:space="preserve">Πράξη 15/31-8-2023  Συμπλήρωση ωραρίου εκπαιδευτικού κλάδου ΠΕ91 για το διδακτικό έτος 2023-2024 </t>
  </si>
  <si>
    <t>ΔΣ 2ο Κρόκου 2 ώρες/εβδ
ΔΣ 2ο Σερβίων  6 ώρες/εβδ</t>
  </si>
  <si>
    <t>18ο ΔΣ ΚΟΖΑΝΗΣ
(12 + 3 ώρες/εβδ)</t>
  </si>
  <si>
    <t>ΔΣ 10ο Πτολ/δας 4 ώρες/εβδ
ΔΣ 11ο Πτολ/δας 8 ώρες/εβδ
ΔΣ 12ο Πτολ/δας 4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</si>
</sst>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8"/>
      <name val="Calibri"/>
      <family val="2"/>
      <charset val="161"/>
    </font>
    <font>
      <sz val="10"/>
      <name val="Arial"/>
      <family val="2"/>
      <charset val="161"/>
    </font>
    <font>
      <sz val="8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wrapText="1"/>
    </xf>
  </cellStyleXfs>
  <cellXfs count="17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</cellXfs>
  <cellStyles count="2">
    <cellStyle name="Κανονικό" xfId="0" builtinId="0"/>
    <cellStyle name="Κανονικό 4" xfId="1" xr:uid="{00000000-0005-0000-0000-000001000000}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"/>
  <sheetViews>
    <sheetView tabSelected="1" workbookViewId="0">
      <selection activeCell="T2" sqref="T1:T1048576"/>
    </sheetView>
  </sheetViews>
  <sheetFormatPr defaultRowHeight="15" x14ac:dyDescent="0.25"/>
  <cols>
    <col min="1" max="1" width="6.28515625" customWidth="1"/>
    <col min="2" max="2" width="8.140625" customWidth="1"/>
    <col min="3" max="3" width="11.42578125" customWidth="1"/>
    <col min="4" max="4" width="13.7109375" customWidth="1"/>
    <col min="5" max="5" width="5.42578125" customWidth="1"/>
    <col min="9" max="10" width="0" hidden="1" customWidth="1"/>
    <col min="11" max="11" width="6.42578125" hidden="1" customWidth="1"/>
    <col min="12" max="14" width="0" hidden="1" customWidth="1"/>
    <col min="20" max="20" width="0" hidden="1" customWidth="1"/>
    <col min="21" max="21" width="22.7109375" customWidth="1"/>
  </cols>
  <sheetData>
    <row r="1" spans="1:21" ht="22.5" customHeight="1" x14ac:dyDescent="0.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76.5" customHeight="1" x14ac:dyDescent="0.25">
      <c r="A2" s="4" t="s">
        <v>9</v>
      </c>
      <c r="B2" s="5" t="s">
        <v>1</v>
      </c>
      <c r="C2" s="5" t="s">
        <v>0</v>
      </c>
      <c r="D2" s="5" t="s">
        <v>10</v>
      </c>
      <c r="E2" s="5" t="s">
        <v>11</v>
      </c>
      <c r="F2" s="5" t="s">
        <v>12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14</v>
      </c>
      <c r="M2" s="5" t="s">
        <v>15</v>
      </c>
      <c r="N2" s="5" t="s">
        <v>16</v>
      </c>
      <c r="O2" s="2" t="s">
        <v>8</v>
      </c>
      <c r="P2" s="2" t="s">
        <v>7</v>
      </c>
      <c r="Q2" s="2" t="s">
        <v>6</v>
      </c>
      <c r="R2" s="2" t="s">
        <v>17</v>
      </c>
      <c r="S2" s="2" t="s">
        <v>18</v>
      </c>
      <c r="T2" s="2" t="s">
        <v>19</v>
      </c>
      <c r="U2" s="2" t="s">
        <v>25</v>
      </c>
    </row>
    <row r="3" spans="1:21" ht="46.5" customHeight="1" x14ac:dyDescent="0.25">
      <c r="A3" s="3">
        <v>1</v>
      </c>
      <c r="B3" s="6">
        <v>702476</v>
      </c>
      <c r="C3" s="7" t="s">
        <v>21</v>
      </c>
      <c r="D3" s="8" t="s">
        <v>28</v>
      </c>
      <c r="E3" s="6">
        <v>23</v>
      </c>
      <c r="F3" s="9">
        <v>69.62</v>
      </c>
      <c r="G3" s="6"/>
      <c r="H3" s="7"/>
      <c r="I3" s="6"/>
      <c r="J3" s="7"/>
      <c r="K3" s="6"/>
      <c r="L3" s="6"/>
      <c r="M3" s="6"/>
      <c r="N3" s="7"/>
      <c r="O3" s="1">
        <f xml:space="preserve"> IF(AND(H3 = "ΕΟΡΔΑΙΑΣ",J3 = "ΕΟΡΔΑΙΑΣ"), SUM(F3,G3,I3),  IF(H3 = "ΕΟΡΔΑΙΑΣ", SUM(F3,G3), 0) + IF(J3 = "ΕΟΡΔΑΙΑΣ", SUM(F3,I3),0)) + IF(L3 = "ΕΟΡΔΑΙΑΣ", K3, 0)  + IF(N3 = "ΕΟΡΔΑΙΑΣ", M3, 0)</f>
        <v>0</v>
      </c>
      <c r="P3" s="1">
        <f xml:space="preserve"> IF(AND(H3 = "ΚΟΖΑΝΗΣ",J3 = "ΚΟΖΑΝΗΣ"), SUM(F3,G3,I3),  IF(H3 = "ΚΟΖΑΝΗΣ", SUM(F3,G3), 0) + IF(J3 = "ΚΟΖΑΝΗΣ", SUM(F3,I3),0)) + IF(L3 = "ΚΟΖΑΝΗΣ", K3, 0)  + IF(N3 = "ΚΟΖΑΝΗΣ", M3, 0)</f>
        <v>0</v>
      </c>
      <c r="Q3" s="1">
        <f xml:space="preserve"> IF(AND(H3 = "ΒΟΙΟΥ",J3 = "ΒΟΙΟΥ"), SUM(F3,G3,I3),  IF(H3 = "ΒΟΙΟΥ", SUM(F3,G3), 0) + IF(J3 = "ΒΟΙΟΥ", SUM(F3,I3),0)) + IF(L3 = "ΒΟΙΟΥ", K3, 0)  + IF(N3 = "ΒΟΙΟΥ", M3, 0)</f>
        <v>0</v>
      </c>
      <c r="R3" s="1">
        <f xml:space="preserve"> IF(AND($H3 = "ΣΕΡΒΙΩΝ",$J3 = "ΣΕΡΒΙΩΝ"), SUM($F3,$G3,$I3),  IF($H3 = "ΣΕΡΒΙΩΝ", SUM($F3,$G3), 0) + IF($J3 = "ΣΕΡΒΙΩΝ", SUM($F3,$I3),0)) + IF($L3 = "ΣΕΡΒΙΩΝ", $K3, 0)  + IF($N3 = "ΣΕΡΒΙΩΝ",$M3, 0)</f>
        <v>0</v>
      </c>
      <c r="S3" s="1">
        <f xml:space="preserve"> IF(AND($H3 = "ΒΕΛΒΕΝΤΟΥ",$J3 = "ΒΕΛΒΕΝΤΟΥ"), SUM($F3,$G3,$I3),  IF($H3 = "ΒΕΛΒΕΝΤΟΥ", SUM($F3,$G3), 0) + IF($J3 = "ΒΕΛΒΕΝΤΟΥ", SUM($F3,$I3),0)) + IF($L3 = "ΒΕΛΒΕΝΤΟΥ", $K3, 0)  + IF($N3 = "ΒΕΛΒΕΝΤΟΥ",$M3, 0)</f>
        <v>0</v>
      </c>
      <c r="T3" s="1">
        <f>MAX(O3:S3,F3)</f>
        <v>69.62</v>
      </c>
      <c r="U3" s="10" t="s">
        <v>27</v>
      </c>
    </row>
    <row r="4" spans="1:21" ht="32.2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42.75" customHeight="1" x14ac:dyDescent="0.25">
      <c r="A5" s="12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90" customHeight="1" x14ac:dyDescent="0.25">
      <c r="A6" s="4" t="s">
        <v>9</v>
      </c>
      <c r="B6" s="5" t="s">
        <v>1</v>
      </c>
      <c r="C6" s="5" t="s">
        <v>0</v>
      </c>
      <c r="D6" s="5" t="s">
        <v>10</v>
      </c>
      <c r="E6" s="5" t="s">
        <v>11</v>
      </c>
      <c r="F6" s="5" t="s">
        <v>12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13</v>
      </c>
      <c r="L6" s="5" t="s">
        <v>14</v>
      </c>
      <c r="M6" s="5" t="s">
        <v>15</v>
      </c>
      <c r="N6" s="5" t="s">
        <v>16</v>
      </c>
      <c r="O6" s="2" t="s">
        <v>8</v>
      </c>
      <c r="P6" s="2" t="s">
        <v>7</v>
      </c>
      <c r="Q6" s="2" t="s">
        <v>6</v>
      </c>
      <c r="R6" s="2" t="s">
        <v>17</v>
      </c>
      <c r="S6" s="2" t="s">
        <v>18</v>
      </c>
      <c r="T6" s="2" t="s">
        <v>19</v>
      </c>
      <c r="U6" s="2" t="s">
        <v>20</v>
      </c>
    </row>
    <row r="7" spans="1:21" ht="39" customHeight="1" x14ac:dyDescent="0.25">
      <c r="A7" s="3">
        <v>1</v>
      </c>
      <c r="B7" s="6">
        <v>720393</v>
      </c>
      <c r="C7" s="7" t="s">
        <v>22</v>
      </c>
      <c r="D7" s="8" t="s">
        <v>23</v>
      </c>
      <c r="E7" s="6">
        <v>23</v>
      </c>
      <c r="F7" s="9">
        <v>57.5</v>
      </c>
      <c r="G7" s="6"/>
      <c r="H7" s="7"/>
      <c r="I7" s="6"/>
      <c r="J7" s="7"/>
      <c r="K7" s="6"/>
      <c r="L7" s="6"/>
      <c r="M7" s="6"/>
      <c r="N7" s="7"/>
      <c r="O7" s="1">
        <f xml:space="preserve"> IF(AND(H7 = "ΕΟΡΔΑΙΑΣ",J7 = "ΕΟΡΔΑΙΑΣ"), SUM(F7,G7,I7),  IF(H7 = "ΕΟΡΔΑΙΑΣ", SUM(F7,G7), 0) + IF(J7 = "ΕΟΡΔΑΙΑΣ", SUM(F7,I7),0)) + IF(L7 = "ΕΟΡΔΑΙΑΣ", K7, 0)  + IF(N7 = "ΕΟΡΔΑΙΑΣ", M7, 0)</f>
        <v>0</v>
      </c>
      <c r="P7" s="1">
        <f xml:space="preserve"> IF(AND(H7 = "ΚΟΖΑΝΗΣ",J7 = "ΚΟΖΑΝΗΣ"), SUM(F7,G7,I7),  IF(H7 = "ΚΟΖΑΝΗΣ", SUM(F7,G7), 0) + IF(J7 = "ΚΟΖΑΝΗΣ", SUM(F7,I7),0)) + IF(L7 = "ΚΟΖΑΝΗΣ", K7, 0)  + IF(N7 = "ΚΟΖΑΝΗΣ", M7, 0)</f>
        <v>0</v>
      </c>
      <c r="Q7" s="1">
        <f xml:space="preserve"> IF(AND(H7 = "ΒΟΙΟΥ",J7 = "ΒΟΙΟΥ"), SUM(F7,G7,I7),  IF(H7 = "ΒΟΙΟΥ", SUM(F7,G7), 0) + IF(J7 = "ΒΟΙΟΥ", SUM(F7,I7),0)) + IF(L7 = "ΒΟΙΟΥ", K7, 0)  + IF(N7 = "ΒΟΙΟΥ", M7, 0)</f>
        <v>0</v>
      </c>
      <c r="R7" s="1">
        <f xml:space="preserve"> IF(AND($H7 = "ΣΕΡΒΙΩΝ",$J7 = "ΣΕΡΒΙΩΝ"), SUM($F7,$G7,$I7),  IF($H7 = "ΣΕΡΒΙΩΝ", SUM($F7,$G7), 0) + IF($J7 = "ΣΕΡΒΙΩΝ", SUM($F7,$I7),0)) + IF($L7 = "ΣΕΡΒΙΩΝ", $K7, 0)  + IF($N7 = "ΣΕΡΒΙΩΝ",$M7, 0)</f>
        <v>0</v>
      </c>
      <c r="S7" s="1">
        <f xml:space="preserve"> IF(AND($H7 = "ΒΕΛΒΕΝΤΟΥ",$J7 = "ΒΕΛΒΕΝΤΟΥ"), SUM($F7,$G7,$I7),  IF($H7 = "ΒΕΛΒΕΝΤΟΥ", SUM($F7,$G7), 0) + IF($J7 = "ΒΕΛΒΕΝΤΟΥ", SUM($F7,$I7),0)) + IF($L7 = "ΒΕΛΒΕΝΤΟΥ", $K7, 0)  + IF($N7 = "ΒΕΛΒΕΝΤΟΥ",$M7, 0)</f>
        <v>0</v>
      </c>
      <c r="T7" s="1">
        <f>MAX(O7:S7,F7)</f>
        <v>57.5</v>
      </c>
      <c r="U7" s="11" t="s">
        <v>29</v>
      </c>
    </row>
  </sheetData>
  <mergeCells count="3">
    <mergeCell ref="A5:U5"/>
    <mergeCell ref="A4:U4"/>
    <mergeCell ref="A1:U1"/>
  </mergeCells>
  <conditionalFormatting sqref="O3:T3">
    <cfRule type="cellIs" dxfId="1" priority="2" stopIfTrue="1" operator="equal">
      <formula>0</formula>
    </cfRule>
  </conditionalFormatting>
  <conditionalFormatting sqref="O7:T7">
    <cfRule type="cellIs" dxfId="0" priority="1" stopIfTrue="1" operator="equal">
      <formula>0</formula>
    </cfRule>
  </conditionalFormatting>
  <pageMargins left="0.19685039370078741" right="0.19685039370078741" top="0.43307086614173229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2023-08-31T11:53:19Z</dcterms:modified>
</cp:coreProperties>
</file>