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D4DA77A-F3A5-4FFE-99DA-2D4846BC7F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ροσωρινη τοποθετηση " sheetId="13" r:id="rId1"/>
  </sheets>
  <definedNames>
    <definedName name="_xlnm._FilterDatabase" localSheetId="0" hidden="1">'Προσωρινη τοποθετηση '!$A$4:$R$4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3" l="1"/>
  <c r="O7" i="13"/>
  <c r="N7" i="13"/>
  <c r="M7" i="13"/>
  <c r="L7" i="13"/>
  <c r="Q7" i="13" l="1"/>
  <c r="L4" i="13" l="1"/>
  <c r="M4" i="13"/>
  <c r="N4" i="13"/>
  <c r="O4" i="13"/>
  <c r="P4" i="13"/>
  <c r="Q4" i="13" l="1"/>
</calcChain>
</file>

<file path=xl/sharedStrings.xml><?xml version="1.0" encoding="utf-8"?>
<sst xmlns="http://schemas.openxmlformats.org/spreadsheetml/2006/main" count="49" uniqueCount="31">
  <si>
    <t>ΟΝΟΜΑΤΕΠΩΝΥΜΟ</t>
  </si>
  <si>
    <t xml:space="preserve">ΜΟΡΙΑ ΜΕΤΑΘΕΣΗΣ 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</si>
  <si>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</si>
  <si>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</si>
  <si>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</si>
  <si>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</si>
  <si>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</si>
  <si>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</si>
  <si>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</si>
  <si>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</si>
  <si>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</si>
  <si>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ΚΟΖΑΝΗΣ</t>
  </si>
  <si>
    <t>ΥΠΟΧΡ. ΩΡΑΡΙΟ</t>
  </si>
  <si>
    <t>ΜΕΓ ΜΟΡΙΑ</t>
  </si>
  <si>
    <t xml:space="preserve">ΣΧΟΛΙΚΗ ΜΟΝΑΔΑ ΟΡΓΑΝΙΚΗΣ ΜΕ ΩΡΕΣ/ΕΒΔ </t>
  </si>
  <si>
    <t>ΣΧΟΛΙΚΗ ΜΟΝΑΔΑ ΚΥΡΙΑΣ ΤΟΠΟΘΕΤΗΣΗΣ</t>
  </si>
  <si>
    <t>ΠΥΣΠΕ Κοζάνης</t>
  </si>
  <si>
    <t>ΣΥΝΟΛΟ ΔΗΜΟΣ ΒΕΛΒΕΝΤΟΥ</t>
  </si>
  <si>
    <t>ΣΥΝΟΛΟ ΔΗΜΟΣ ΣΕΡΒΙΩΝ</t>
  </si>
  <si>
    <t>Σταφυλίδης Σάββας</t>
  </si>
  <si>
    <t>Τούνας Αριστοτέλης</t>
  </si>
  <si>
    <t>ΕΟΡΔΑΙΑΣ</t>
  </si>
  <si>
    <t xml:space="preserve">ΝΕΑ ΤΟΠΟΘΕΤΗΣΗ </t>
  </si>
  <si>
    <t>ΔΣ Χ.Μούκα 22 ώρες/εβδ</t>
  </si>
  <si>
    <t xml:space="preserve">ΣΥΜΠΛΗΡΩΣΗ ΩΡΑΡΙΟΥ </t>
  </si>
  <si>
    <t>ΔΣ Πύργων 11  ώρες/εβδ ΔΣ Ανατολικού 10  ώρες/εβδ</t>
  </si>
  <si>
    <t xml:space="preserve">ΠΡΟΗΓΟΥΜΕΝΗ ΤΟΠΟΘΕΤΗΣΗ </t>
  </si>
  <si>
    <t>ΔΣ Ανατολικού ΚΤ 10  ώρες/εβδ
ΔΣ Πύργων 11  ώρες/εβ</t>
  </si>
  <si>
    <t xml:space="preserve">ΕΠΑΝΑΤΟΠΟΘΕΤΗΣΗ ΕΚΠΑΙΔΕΥΤΙΚΟΥ ΚΛΑΔΟΥ ΠΕ11  </t>
  </si>
  <si>
    <t xml:space="preserve"> ΠΡΟΣΩΡΙΝΗ ΤΟΠΟΘΕΤΗΣΗ ΚΑΙ ΣΥΜΠΛΗΡΩΣΗ ΩΡΑΡΙΟΥ ΕΚΠΑΙΔΕΥΤΙΚΟΥ ΚΛΑΔΟΥ ΠΕ11  </t>
  </si>
  <si>
    <t>ΠΡΑΞΗ 15 31-8-2023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</si>
</sst>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sz val="10"/>
      <name val="Arial"/>
      <family val="2"/>
      <charset val="161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4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2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 xr:uid="{00000000-0005-0000-0000-000001000000}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"/>
  <sheetViews>
    <sheetView tabSelected="1" zoomScale="80" zoomScaleNormal="80" workbookViewId="0">
      <selection activeCell="R10" sqref="R10"/>
    </sheetView>
  </sheetViews>
  <sheetFormatPr defaultColWidth="9.140625" defaultRowHeight="15" x14ac:dyDescent="0.25"/>
  <cols>
    <col min="1" max="1" width="3.140625" style="1" bestFit="1" customWidth="1"/>
    <col min="2" max="2" width="7.7109375" style="2" bestFit="1" customWidth="1"/>
    <col min="3" max="3" width="11.7109375" style="2" customWidth="1"/>
    <col min="4" max="4" width="7.85546875" style="2" customWidth="1"/>
    <col min="5" max="5" width="15.7109375" style="2" customWidth="1"/>
    <col min="6" max="6" width="15.42578125" style="2" customWidth="1"/>
    <col min="7" max="7" width="7.5703125" style="2" customWidth="1"/>
    <col min="8" max="8" width="7" style="2" customWidth="1"/>
    <col min="9" max="9" width="10.85546875" style="2" customWidth="1"/>
    <col min="10" max="10" width="7" style="2" customWidth="1"/>
    <col min="11" max="11" width="13.28515625" style="2" customWidth="1"/>
    <col min="12" max="16" width="7" style="2" customWidth="1"/>
    <col min="17" max="17" width="8.5703125" style="2" customWidth="1"/>
    <col min="18" max="18" width="17.85546875" style="2" customWidth="1"/>
    <col min="19" max="16384" width="9.140625" style="2"/>
  </cols>
  <sheetData>
    <row r="1" spans="1:18" ht="28.5" customHeight="1" x14ac:dyDescent="0.25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3.75" customHeight="1" x14ac:dyDescent="0.25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84" customHeight="1" x14ac:dyDescent="0.25">
      <c r="A3" s="3" t="s">
        <v>10</v>
      </c>
      <c r="B3" s="3" t="s">
        <v>2</v>
      </c>
      <c r="C3" s="3" t="s">
        <v>0</v>
      </c>
      <c r="D3" s="3" t="s">
        <v>12</v>
      </c>
      <c r="E3" s="3" t="s">
        <v>14</v>
      </c>
      <c r="F3" s="3" t="s">
        <v>15</v>
      </c>
      <c r="G3" s="4" t="s">
        <v>1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9</v>
      </c>
      <c r="M3" s="4" t="s">
        <v>8</v>
      </c>
      <c r="N3" s="4" t="s">
        <v>7</v>
      </c>
      <c r="O3" s="4" t="s">
        <v>18</v>
      </c>
      <c r="P3" s="4" t="s">
        <v>17</v>
      </c>
      <c r="Q3" s="3" t="s">
        <v>13</v>
      </c>
      <c r="R3" s="3" t="s">
        <v>24</v>
      </c>
    </row>
    <row r="4" spans="1:18" ht="66.75" customHeight="1" x14ac:dyDescent="0.25">
      <c r="A4" s="5">
        <v>1</v>
      </c>
      <c r="B4" s="14">
        <v>619897</v>
      </c>
      <c r="C4" s="13" t="s">
        <v>19</v>
      </c>
      <c r="D4" s="6">
        <v>22</v>
      </c>
      <c r="E4" s="6" t="s">
        <v>16</v>
      </c>
      <c r="F4" s="7" t="s">
        <v>23</v>
      </c>
      <c r="G4" s="8">
        <v>88.53</v>
      </c>
      <c r="H4" s="9">
        <v>4</v>
      </c>
      <c r="I4" s="10" t="s">
        <v>11</v>
      </c>
      <c r="J4" s="9">
        <v>4</v>
      </c>
      <c r="K4" s="10" t="s">
        <v>11</v>
      </c>
      <c r="L4" s="11">
        <f t="shared" ref="L4:L7" si="0" xml:space="preserve"> IF(AND(I4 = "ΕΟΡΔΑΙΑΣ",K4 = "ΕΟΡΔΑΙΑΣ"), SUM(G4,H4,J4),  IF(I4 = "ΕΟΡΔΑΙΑΣ", SUM(G4,H4), 0) + IF(K4 = "ΕΟΡΔΑΙΑΣ", SUM(G4,J4),0))</f>
        <v>0</v>
      </c>
      <c r="M4" s="11">
        <f t="shared" ref="M4:M7" si="1" xml:space="preserve"> IF(AND(I4 = "ΚΟΖΑΝΗΣ",K4 = "ΚΟΖΑΝΗΣ"), SUM(G4,H4,J4),  IF(I4 = "ΚΟΖΑΝΗΣ", SUM(G4,H4), 0) + IF(K4 = "ΚΟΖΑΝΗΣ", SUM(G4,J4),0))</f>
        <v>96.53</v>
      </c>
      <c r="N4" s="11">
        <f t="shared" ref="N4:N7" si="2" xml:space="preserve"> IF(AND(I4 = "ΒΟΙΟΥ",K4 = "ΒΟΙΟΥ"), SUM(G4,H4,J4),  IF(I4 = "ΒΟΙΟΥ", SUM(G4,H4), 0) + IF(K4 = "ΒΟΙΟΥ", SUM(G4,J4),0))</f>
        <v>0</v>
      </c>
      <c r="O4" s="11">
        <f t="shared" ref="O4:O7" si="3" xml:space="preserve"> IF(AND($I4 = "ΣΕΡΒΙΩΝ",$K4 = "ΣΕΡΒΙΩΝ"), SUM($G4,$H4,$J4),  IF($I4 = "ΣΕΡΒΙΩΝ", SUM($G4,$H4), 0) + IF($K4 = "ΣΕΡΒΙΩΝ", SUM($G4,$J4),0))</f>
        <v>0</v>
      </c>
      <c r="P4" s="11">
        <f t="shared" ref="P4:P7" si="4" xml:space="preserve"> IF(AND($I4 = "ΒΕΛΒΕΝΤΟΥ",$K4 = "ΒΕΛΒΕΝΤΟΥ"), SUM($G4,$H4,$J4),  IF($I4 = "ΒΕΛΒΕΝΤΟΥ", SUM($G4,$H4), 0) + IF($K4 = "ΒΕΛΒΕΝΤΟΥ", SUM($G4,$J4),0))</f>
        <v>0</v>
      </c>
      <c r="Q4" s="12">
        <f t="shared" ref="Q4:Q7" si="5">MAX(L4:P4,G4)</f>
        <v>96.53</v>
      </c>
      <c r="R4" s="15"/>
    </row>
    <row r="5" spans="1:18" ht="32.25" customHeight="1" x14ac:dyDescent="0.25">
      <c r="A5" s="17" t="s">
        <v>28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18" ht="62.25" customHeight="1" x14ac:dyDescent="0.25">
      <c r="A6" s="3" t="s">
        <v>10</v>
      </c>
      <c r="B6" s="3" t="s">
        <v>2</v>
      </c>
      <c r="C6" s="3" t="s">
        <v>0</v>
      </c>
      <c r="D6" s="3" t="s">
        <v>12</v>
      </c>
      <c r="E6" s="3" t="s">
        <v>14</v>
      </c>
      <c r="F6" s="3" t="s">
        <v>26</v>
      </c>
      <c r="G6" s="4" t="s">
        <v>1</v>
      </c>
      <c r="H6" s="4" t="s">
        <v>3</v>
      </c>
      <c r="I6" s="4" t="s">
        <v>4</v>
      </c>
      <c r="J6" s="4" t="s">
        <v>5</v>
      </c>
      <c r="K6" s="4" t="s">
        <v>6</v>
      </c>
      <c r="L6" s="4" t="s">
        <v>9</v>
      </c>
      <c r="M6" s="4" t="s">
        <v>8</v>
      </c>
      <c r="N6" s="4" t="s">
        <v>7</v>
      </c>
      <c r="O6" s="4" t="s">
        <v>18</v>
      </c>
      <c r="P6" s="4" t="s">
        <v>17</v>
      </c>
      <c r="Q6" s="3" t="s">
        <v>13</v>
      </c>
      <c r="R6" s="3" t="s">
        <v>22</v>
      </c>
    </row>
    <row r="7" spans="1:18" ht="97.5" customHeight="1" x14ac:dyDescent="0.25">
      <c r="A7" s="13">
        <v>1</v>
      </c>
      <c r="B7" s="13">
        <v>208290</v>
      </c>
      <c r="C7" s="13" t="s">
        <v>20</v>
      </c>
      <c r="D7" s="13">
        <v>21</v>
      </c>
      <c r="E7" s="13" t="s">
        <v>16</v>
      </c>
      <c r="F7" s="13" t="s">
        <v>25</v>
      </c>
      <c r="G7" s="13">
        <v>121.01</v>
      </c>
      <c r="H7" s="13">
        <v>4</v>
      </c>
      <c r="I7" s="13" t="s">
        <v>21</v>
      </c>
      <c r="J7" s="13"/>
      <c r="K7" s="13"/>
      <c r="L7" s="13">
        <f t="shared" si="0"/>
        <v>125.01</v>
      </c>
      <c r="M7" s="13">
        <f t="shared" si="1"/>
        <v>0</v>
      </c>
      <c r="N7" s="13">
        <f t="shared" si="2"/>
        <v>0</v>
      </c>
      <c r="O7" s="13">
        <f t="shared" si="3"/>
        <v>0</v>
      </c>
      <c r="P7" s="13">
        <f t="shared" si="4"/>
        <v>0</v>
      </c>
      <c r="Q7" s="13">
        <f t="shared" si="5"/>
        <v>125.01</v>
      </c>
      <c r="R7" s="13" t="s">
        <v>27</v>
      </c>
    </row>
  </sheetData>
  <sortState xmlns:xlrd2="http://schemas.microsoft.com/office/spreadsheetml/2017/richdata2" ref="B4:Q4">
    <sortCondition descending="1" ref="Q4"/>
  </sortState>
  <mergeCells count="3">
    <mergeCell ref="A2:R2"/>
    <mergeCell ref="A5:R5"/>
    <mergeCell ref="A1:R1"/>
  </mergeCells>
  <conditionalFormatting sqref="L4:Q4">
    <cfRule type="cellIs" dxfId="0" priority="6" stopIfTrue="1" operator="equal">
      <formula>0</formula>
    </cfRule>
  </conditionalFormatting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Προσωρινη τοποθετηση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2023-08-31T11:22:36Z</dcterms:modified>
</cp:coreProperties>
</file>