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7BFAB293-EF33-4B8C-B878-34201974285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86 ΑΠΟΣΠΑΣΕΙΣ " sheetId="12" r:id="rId1"/>
  </sheets>
  <definedNames>
    <definedName name="_xlnm._FilterDatabase" localSheetId="0" hidden="1">'ΠΕ86 ΑΠΟΣΠΑΣΕΙΣ '!$A$2:$W$4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2" l="1"/>
  <c r="R4" i="12"/>
  <c r="S4" i="12"/>
  <c r="T4" i="12"/>
  <c r="U4" i="12"/>
  <c r="V4" i="12"/>
  <c r="W4" i="12"/>
  <c r="R5" i="12"/>
  <c r="U5" i="12"/>
  <c r="V5" i="12"/>
  <c r="I5" i="12"/>
  <c r="W5" i="12" s="1"/>
  <c r="I3" i="12"/>
  <c r="W3" i="12" s="1"/>
  <c r="V3" i="12"/>
  <c r="U3" i="12"/>
  <c r="R3" i="12"/>
  <c r="T3" i="12"/>
  <c r="S5" i="12" l="1"/>
  <c r="S3" i="12"/>
  <c r="T5" i="12"/>
</calcChain>
</file>

<file path=xl/sharedStrings.xml><?xml version="1.0" encoding="utf-8"?>
<sst xmlns="http://schemas.openxmlformats.org/spreadsheetml/2006/main" count="37" uniqueCount="35">
  <si>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</si>
  <si>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</si>
  <si>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</si>
  <si>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</si>
  <si>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</si>
  <si>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</si>
  <si>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</si>
  <si>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</si>
  <si>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</si>
  <si>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</si>
  <si>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</si>
  <si>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</si>
  <si>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</si>
  <si>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</si>
  <si>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</si>
  <si>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</si>
  <si>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</si>
  <si>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</si>
  <si>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</si>
  <si>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ΚΟΖΑΝΗΣ</t>
  </si>
  <si>
    <t>ΜΑΧ</t>
  </si>
  <si>
    <t>ΣΥΝΟΛΟ ΔΗΜΟΣ ΣΕΡΒΙΩΝ</t>
  </si>
  <si>
    <t>ΣΥΝΟΛΟ ΔΗΜΟΣ ΒΕΛΒΕΝΤΟΥ</t>
  </si>
  <si>
    <t>ΤΟΠΟΘΕΤΗΣΗ</t>
  </si>
  <si>
    <t xml:space="preserve">ΩΡΑΡΙΟ </t>
  </si>
  <si>
    <t xml:space="preserve">Κουβά Αθανασία </t>
  </si>
  <si>
    <t xml:space="preserve">ΔΠΕ Κέρκυρας </t>
  </si>
  <si>
    <t xml:space="preserve">Κατσαμάκη Φανή </t>
  </si>
  <si>
    <t xml:space="preserve">ΔΠΕ Δυτικής Αττικής </t>
  </si>
  <si>
    <t xml:space="preserve">Κατσιούλας Αθανάσιος </t>
  </si>
  <si>
    <t>ΔΣ Τσοτυλίου ΚΤ 6+1 ώρες/εβδ
ΔΣ Γαλατινής 6 ώρες/εβδ
ΔΣ Νεάπολης 6 ώρες/εβδ
ΔΣ Εράτυρας 4 ώρες/εβδ</t>
  </si>
  <si>
    <t>ΔΣ Χ.Μούκα ΚΤ 12 ώρες/εβδ
ΔΣ 18ο Κοζάνης 12 ώρες/εβδ</t>
  </si>
  <si>
    <t>ΔΣ Τρανοβάλτου 3 ωρες και συμπλήρωση  
ΔΣ 18ο Κοζάνης 12 ώρες/εβδΔΣ 
Πετρανών 4 ώρες/εβδ
ΔΣ Ξηρολίμνης 5 ώρες/εβδ</t>
  </si>
  <si>
    <t>Προσωρινή τοποθέτηση αποσπασμένων εκπαιδευτικών και απόσπαση εντός ΠΥΣΠΕ  εκπαιδευτικών κλάδου ΠΕ86 Πράξη 15/31-08-2023</t>
  </si>
  <si>
    <t>ΔΣ Χ.Μεγδάνη ΚΤ 10 ώρες/εβδ
ΔΣ Αγ. Παρασκευής 3 ώρες/εβδ
ΔΣ Πετρανών 5  ώρες/εβδ
ΔΣ Ξηρολίμνης 5 ώρες/εβδ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</si>
</sst>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1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>
      <alignment wrapText="1"/>
    </xf>
  </cellStyleXfs>
  <cellXfs count="13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1"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"/>
  <sheetViews>
    <sheetView tabSelected="1" zoomScale="90" zoomScaleNormal="90" workbookViewId="0">
      <pane xSplit="3" ySplit="2" topLeftCell="D3" activePane="bottomRight" state="frozen"/>
      <selection activeCell="G33" sqref="G33"/>
      <selection pane="topRight" activeCell="G33" sqref="G33"/>
      <selection pane="bottomLeft" activeCell="G33" sqref="G33"/>
      <selection pane="bottomRight" activeCell="X5" sqref="X5"/>
    </sheetView>
  </sheetViews>
  <sheetFormatPr defaultRowHeight="12.75" x14ac:dyDescent="0.25"/>
  <cols>
    <col min="1" max="1" width="3.42578125" style="3" customWidth="1"/>
    <col min="2" max="2" width="6.42578125" style="2" customWidth="1"/>
    <col min="3" max="3" width="12.28515625" style="2" customWidth="1"/>
    <col min="4" max="4" width="20.7109375" style="2" customWidth="1"/>
    <col min="5" max="5" width="5.140625" style="2" customWidth="1"/>
    <col min="6" max="6" width="4.5703125" style="2" customWidth="1"/>
    <col min="7" max="7" width="3.28515625" style="2" customWidth="1"/>
    <col min="8" max="8" width="6.5703125" style="2" customWidth="1"/>
    <col min="9" max="9" width="6.28515625" style="2" customWidth="1"/>
    <col min="10" max="10" width="3.28515625" style="2" customWidth="1"/>
    <col min="11" max="11" width="8.42578125" style="2" customWidth="1"/>
    <col min="12" max="12" width="4.5703125" style="2" customWidth="1"/>
    <col min="13" max="13" width="8.42578125" style="2" customWidth="1"/>
    <col min="14" max="14" width="3.7109375" style="2" customWidth="1"/>
    <col min="15" max="15" width="5" style="2" customWidth="1"/>
    <col min="16" max="16" width="3.85546875" style="2" customWidth="1"/>
    <col min="17" max="17" width="6.140625" style="2" customWidth="1"/>
    <col min="18" max="18" width="8.28515625" style="2" customWidth="1"/>
    <col min="19" max="19" width="8" style="2" customWidth="1"/>
    <col min="20" max="20" width="9" style="2" customWidth="1"/>
    <col min="21" max="21" width="10.28515625" style="2" customWidth="1"/>
    <col min="22" max="22" width="9.5703125" style="2" customWidth="1"/>
    <col min="23" max="23" width="7.42578125" style="2" customWidth="1"/>
    <col min="24" max="24" width="25.42578125" style="2" customWidth="1"/>
    <col min="25" max="16384" width="9.140625" style="2"/>
  </cols>
  <sheetData>
    <row r="1" spans="1:24" s="1" customFormat="1" ht="27" customHeight="1" x14ac:dyDescent="0.25">
      <c r="A1" s="12" t="s">
        <v>33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27.5" customHeight="1" x14ac:dyDescent="0.25">
      <c r="A2" s="4" t="s">
        <v>9</v>
      </c>
      <c r="B2" s="5" t="s">
        <v>1</v>
      </c>
      <c r="C2" s="5" t="s">
        <v>0</v>
      </c>
      <c r="D2" s="5" t="s">
        <v>10</v>
      </c>
      <c r="E2" s="5" t="s">
        <v>24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15</v>
      </c>
      <c r="O2" s="5" t="s">
        <v>16</v>
      </c>
      <c r="P2" s="5" t="s">
        <v>17</v>
      </c>
      <c r="Q2" s="5" t="s">
        <v>18</v>
      </c>
      <c r="R2" s="4" t="s">
        <v>8</v>
      </c>
      <c r="S2" s="4" t="s">
        <v>7</v>
      </c>
      <c r="T2" s="4" t="s">
        <v>6</v>
      </c>
      <c r="U2" s="4" t="s">
        <v>21</v>
      </c>
      <c r="V2" s="4" t="s">
        <v>22</v>
      </c>
      <c r="W2" s="4" t="s">
        <v>20</v>
      </c>
      <c r="X2" s="6" t="s">
        <v>23</v>
      </c>
    </row>
    <row r="3" spans="1:24" ht="48" x14ac:dyDescent="0.25">
      <c r="A3" s="7">
        <v>1</v>
      </c>
      <c r="B3" s="8">
        <v>719469</v>
      </c>
      <c r="C3" s="8" t="s">
        <v>27</v>
      </c>
      <c r="D3" s="8" t="s">
        <v>28</v>
      </c>
      <c r="E3" s="8">
        <v>23</v>
      </c>
      <c r="F3" s="8">
        <v>15</v>
      </c>
      <c r="G3" s="8"/>
      <c r="H3" s="8">
        <v>10.75</v>
      </c>
      <c r="I3" s="9">
        <f>SUM(F3:H3)</f>
        <v>25.75</v>
      </c>
      <c r="J3" s="8">
        <v>4</v>
      </c>
      <c r="K3" s="8" t="s">
        <v>19</v>
      </c>
      <c r="L3" s="8">
        <v>10</v>
      </c>
      <c r="M3" s="8" t="s">
        <v>19</v>
      </c>
      <c r="N3" s="8"/>
      <c r="O3" s="8"/>
      <c r="P3" s="8"/>
      <c r="Q3" s="8"/>
      <c r="R3" s="11">
        <f xml:space="preserve"> IF(AND(K3 = "ΕΟΡΔΑΙΑΣ",M3 = "ΕΟΡΔΑΙΑΣ"), SUM(I3,J3,L3),  IF(K3 = "ΕΟΡΔΑΙΑΣ", SUM(I3,J3), 0) + IF(M3 = "ΕΟΡΔΑΙΑΣ", SUM(I3,L3),0)) + IF(O3 = "ΕΟΡΔΑΙΑΣ", N3, 0)  + IF(Q3 = "ΕΟΡΔΑΙΑΣ", P3, 0)</f>
        <v>0</v>
      </c>
      <c r="S3" s="11">
        <f xml:space="preserve"> IF(AND(K3 = "ΚΟΖΑΝΗΣ",M3 = "ΚΟΖΑΝΗΣ"), SUM(I3,J3,L3),  IF(K3 = "ΚΟΖΑΝΗΣ", SUM(I3,J3), 0) + IF(M3 = "ΚΟΖΑΝΗΣ", SUM(I3,L3),0)) + IF(O3 = "ΚΟΖΑΝΗΣ", N3, 0)  + IF(Q3 = "ΚΟΖΑΝΗΣ", P3, 0)</f>
        <v>39.75</v>
      </c>
      <c r="T3" s="11">
        <f xml:space="preserve"> IF(AND(K3 = "ΒΟΙΟΥ",M3 = "ΒΟΙΟΥ"), SUM(I3,J3,L3),  IF(K3 = "ΒΟΙΟΥ", SUM(I3,J3), 0) + IF(M3 = "ΒΟΙΟΥ", SUM(I3,L3),0)) + IF(O3 = "ΒΟΙΟΥ", N3, 0)  + IF(Q3 = "ΒΟΙΟΥ", P3, 0)</f>
        <v>0</v>
      </c>
      <c r="U3" s="11">
        <f xml:space="preserve"> IF(AND($K3 = "ΣΕΡΒΙΩΝ",$M3 = "ΣΕΡΒΙΩΝ"), SUM($I3,$J3,$L3),  IF($K3 = "ΣΕΡΒΙΩΝ", SUM($I3,$J3), 0) + IF($M3 = "ΣΕΡΒΙΩΝ", SUM($I3,$L3),0)) + IF($O3 = "ΣΕΡΒΙΩΝ", $N3, 0)  + IF($Q3 = "ΣΕΡΒΙΩΝ", $P3, 0)</f>
        <v>0</v>
      </c>
      <c r="V3" s="11">
        <f xml:space="preserve"> IF(AND($K3 = "ΒΕΛΒΕΝΤΟΥ",$M3 = "ΒΕΛΒΕΝΤΟΥ"), SUM($I3,$J3,$L3),  IF($K3 = "ΒΕΛΒΕΝΤΟΥ", SUM($I3,$J3), 0) + IF($M3 = "ΒΕΛΒΕΝΤΟΥ", SUM($I3,$L3),0)) + IF($O3 = "ΒΕΛΒΕΝΤΟΥ", $N3, 0)  + IF($Q3 = "ΒΕΛΒΕΝΤΟΥ", $P3, 0)</f>
        <v>0</v>
      </c>
      <c r="W3" s="11">
        <f>I3+J3+L3+N3</f>
        <v>39.75</v>
      </c>
      <c r="X3" s="8" t="s">
        <v>30</v>
      </c>
    </row>
    <row r="4" spans="1:24" ht="75.75" customHeight="1" x14ac:dyDescent="0.25">
      <c r="A4" s="7">
        <v>2</v>
      </c>
      <c r="B4" s="8">
        <v>729267</v>
      </c>
      <c r="C4" s="8" t="s">
        <v>29</v>
      </c>
      <c r="D4" s="8" t="s">
        <v>32</v>
      </c>
      <c r="E4" s="8">
        <v>24</v>
      </c>
      <c r="F4" s="8">
        <v>9</v>
      </c>
      <c r="G4" s="8"/>
      <c r="H4" s="8">
        <v>8.83</v>
      </c>
      <c r="I4" s="9">
        <f>SUM(F4:H4)</f>
        <v>17.829999999999998</v>
      </c>
      <c r="J4" s="8"/>
      <c r="K4" s="8"/>
      <c r="L4" s="8"/>
      <c r="M4" s="8"/>
      <c r="N4" s="8"/>
      <c r="O4" s="8"/>
      <c r="P4" s="8"/>
      <c r="Q4" s="8"/>
      <c r="R4" s="11">
        <f xml:space="preserve"> IF(AND(K4 = "ΕΟΡΔΑΙΑΣ",M4 = "ΕΟΡΔΑΙΑΣ"), SUM(I4,J4,L4),  IF(K4 = "ΕΟΡΔΑΙΑΣ", SUM(I4,J4), 0) + IF(M4 = "ΕΟΡΔΑΙΑΣ", SUM(I4,L4),0)) + IF(O4 = "ΕΟΡΔΑΙΑΣ", N4, 0)  + IF(Q4 = "ΕΟΡΔΑΙΑΣ", P4, 0)</f>
        <v>0</v>
      </c>
      <c r="S4" s="11">
        <f xml:space="preserve"> IF(AND(K4 = "ΚΟΖΑΝΗΣ",M4 = "ΚΟΖΑΝΗΣ"), SUM(I4,J4,L4),  IF(K4 = "ΚΟΖΑΝΗΣ", SUM(I4,J4), 0) + IF(M4 = "ΚΟΖΑΝΗΣ", SUM(I4,L4),0)) + IF(O4 = "ΚΟΖΑΝΗΣ", N4, 0)  + IF(Q4 = "ΚΟΖΑΝΗΣ", P4, 0)</f>
        <v>0</v>
      </c>
      <c r="T4" s="11">
        <f xml:space="preserve"> IF(AND(K4 = "ΒΟΙΟΥ",M4 = "ΒΟΙΟΥ"), SUM(I4,J4,L4),  IF(K4 = "ΒΟΙΟΥ", SUM(I4,J4), 0) + IF(M4 = "ΒΟΙΟΥ", SUM(I4,L4),0)) + IF(O4 = "ΒΟΙΟΥ", N4, 0)  + IF(Q4 = "ΒΟΙΟΥ", P4, 0)</f>
        <v>0</v>
      </c>
      <c r="U4" s="11">
        <f xml:space="preserve"> IF(AND($K4 = "ΣΕΡΒΙΩΝ",$M4 = "ΣΕΡΒΙΩΝ"), SUM($I4,$J4,$L4),  IF($K4 = "ΣΕΡΒΙΩΝ", SUM($I4,$J4), 0) + IF($M4 = "ΣΕΡΒΙΩΝ", SUM($I4,$L4),0)) + IF($O4 = "ΣΕΡΒΙΩΝ", $N4, 0)  + IF($Q4 = "ΣΕΡΒΙΩΝ", $P4, 0)</f>
        <v>0</v>
      </c>
      <c r="V4" s="11">
        <f xml:space="preserve"> IF(AND($K4 = "ΒΕΛΒΕΝΤΟΥ",$M4 = "ΒΕΛΒΕΝΤΟΥ"), SUM($I4,$J4,$L4),  IF($K4 = "ΒΕΛΒΕΝΤΟΥ", SUM($I4,$J4), 0) + IF($M4 = "ΒΕΛΒΕΝΤΟΥ", SUM($I4,$L4),0)) + IF($O4 = "ΒΕΛΒΕΝΤΟΥ", $N4, 0)  + IF($Q4 = "ΒΕΛΒΕΝΤΟΥ", $P4, 0)</f>
        <v>0</v>
      </c>
      <c r="W4" s="11">
        <f>I4+J4+L4+N4</f>
        <v>17.829999999999998</v>
      </c>
      <c r="X4" s="8" t="s">
        <v>31</v>
      </c>
    </row>
    <row r="5" spans="1:24" ht="60.75" customHeight="1" x14ac:dyDescent="0.25">
      <c r="A5" s="7">
        <v>3</v>
      </c>
      <c r="B5" s="8">
        <v>719494</v>
      </c>
      <c r="C5" s="8" t="s">
        <v>25</v>
      </c>
      <c r="D5" s="8" t="s">
        <v>26</v>
      </c>
      <c r="E5" s="8">
        <v>23</v>
      </c>
      <c r="F5" s="8"/>
      <c r="G5" s="8"/>
      <c r="H5" s="8">
        <v>11.25</v>
      </c>
      <c r="I5" s="9">
        <f>SUM(F5:H5)</f>
        <v>11.25</v>
      </c>
      <c r="J5" s="8">
        <v>4</v>
      </c>
      <c r="K5" s="8" t="s">
        <v>19</v>
      </c>
      <c r="L5" s="8"/>
      <c r="M5" s="8"/>
      <c r="N5" s="8"/>
      <c r="O5" s="8"/>
      <c r="P5" s="8"/>
      <c r="Q5" s="10"/>
      <c r="R5" s="11">
        <f xml:space="preserve"> IF(AND(K5 = "ΕΟΡΔΑΙΑΣ",M5 = "ΕΟΡΔΑΙΑΣ"), SUM(I5,J5,L5),  IF(K5 = "ΕΟΡΔΑΙΑΣ", SUM(I5,J5), 0) + IF(M5 = "ΕΟΡΔΑΙΑΣ", SUM(I5,L5),0)) + IF(O5 = "ΕΟΡΔΑΙΑΣ", N5, 0)  + IF(Q5 = "ΕΟΡΔΑΙΑΣ", P5, 0)</f>
        <v>0</v>
      </c>
      <c r="S5" s="11">
        <f xml:space="preserve"> IF(AND(K5 = "ΚΟΖΑΝΗΣ",M5 = "ΚΟΖΑΝΗΣ"), SUM(I5,J5,L5),  IF(K5 = "ΚΟΖΑΝΗΣ", SUM(I5,J5), 0) + IF(M5 = "ΚΟΖΑΝΗΣ", SUM(I5,L5),0)) + IF(O5 = "ΚΟΖΑΝΗΣ", N5, 0)  + IF(Q5 = "ΚΟΖΑΝΗΣ", P5, 0)</f>
        <v>15.25</v>
      </c>
      <c r="T5" s="11">
        <f xml:space="preserve"> IF(AND(K5 = "ΒΟΙΟΥ",M5 = "ΒΟΙΟΥ"), SUM(I5,J5,L5),  IF(K5 = "ΒΟΙΟΥ", SUM(I5,J5), 0) + IF(M5 = "ΒΟΙΟΥ", SUM(I5,L5),0)) + IF(O5 = "ΒΟΙΟΥ", N5, 0)  + IF(Q5 = "ΒΟΙΟΥ", P5, 0)</f>
        <v>0</v>
      </c>
      <c r="U5" s="11">
        <f xml:space="preserve"> IF(AND($K5 = "ΣΕΡΒΙΩΝ",$M5 = "ΣΕΡΒΙΩΝ"), SUM($I5,$J5,$L5),  IF($K5 = "ΣΕΡΒΙΩΝ", SUM($I5,$J5), 0) + IF($M5 = "ΣΕΡΒΙΩΝ", SUM($I5,$L5),0)) + IF($O5 = "ΣΕΡΒΙΩΝ", $N5, 0)  + IF($Q5 = "ΣΕΡΒΙΩΝ", $P5, 0)</f>
        <v>0</v>
      </c>
      <c r="V5" s="11">
        <f xml:space="preserve"> IF(AND($K5 = "ΒΕΛΒΕΝΤΟΥ",$M5 = "ΒΕΛΒΕΝΤΟΥ"), SUM($I5,$J5,$L5),  IF($K5 = "ΒΕΛΒΕΝΤΟΥ", SUM($I5,$J5), 0) + IF($M5 = "ΒΕΛΒΕΝΤΟΥ", SUM($I5,$L5),0)) + IF($O5 = "ΒΕΛΒΕΝΤΟΥ", $N5, 0)  + IF($Q5 = "ΒΕΛΒΕΝΤΟΥ", $P5, 0)</f>
        <v>0</v>
      </c>
      <c r="W5" s="11">
        <f>I5+J5+L5+N5</f>
        <v>15.25</v>
      </c>
      <c r="X5" s="8" t="s">
        <v>34</v>
      </c>
    </row>
  </sheetData>
  <sortState xmlns:xlrd2="http://schemas.microsoft.com/office/spreadsheetml/2017/richdata2" ref="A3:X5">
    <sortCondition descending="1" ref="W3:W5"/>
  </sortState>
  <mergeCells count="1">
    <mergeCell ref="A1:X1"/>
  </mergeCells>
  <phoneticPr fontId="4" type="noConversion"/>
  <conditionalFormatting sqref="R3:W5">
    <cfRule type="cellIs" dxfId="0" priority="9" stopIfTrue="1" operator="equal">
      <formula>0</formula>
    </cfRule>
  </conditionalFormatting>
  <pageMargins left="0.2" right="0.2" top="0.4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ΠΕ86 ΑΠΟΣΠΑΣΕΙΣ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2023-08-31T11:48:40Z</dcterms:modified>
</cp:coreProperties>
</file>