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40" activeTab="0"/>
  </bookViews>
  <sheets>
    <sheet name="ΠΙΝΑΚΑΣ ΠΕ60" sheetId="1" r:id="rId1"/>
    <sheet name="ΠΙΝΑΚΑΣ ΠΕ60ΕΑΕ" sheetId="2" r:id="rId2"/>
    <sheet name="ΠΙΝΑΚΑΣ ΠΕ70" sheetId="3" r:id="rId3"/>
    <sheet name="ΠΙΝΑΚΑΣ ΠΕ70 ΕΑΕ " sheetId="4" r:id="rId4"/>
  </sheets>
  <definedNames/>
  <calcPr fullCalcOnLoad="1"/>
</workbook>
</file>

<file path=xl/sharedStrings.xml><?xml version="1.0" encoding="utf-8"?>
<sst xmlns="http://schemas.openxmlformats.org/spreadsheetml/2006/main" count="398" uniqueCount="184">
  <si>
    <t xml:space="preserve">ΣΧΟΛΙΚΗ ΜΟΝΑΔΑ </t>
  </si>
  <si>
    <t xml:space="preserve">ΜΟΡΙΑ ΜΕΤΑΘΕΣΗΣ </t>
  </si>
  <si>
    <t>ΕΤΟΣ ΤΟΠΟΘΕΤΗΣΗΣ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</si>
  <si>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</si>
  <si>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</si>
  <si>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</si>
  <si>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</si>
  <si>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</si>
  <si>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ΚΟΖΑΝΗΣ</t>
  </si>
  <si>
    <t>ΕΟΡΔΑΙΑΣ</t>
  </si>
  <si>
    <t>ΔΣ 2ο ΜΟΥΡΙΚΙΟΥ</t>
  </si>
  <si>
    <t xml:space="preserve">ΔΣ ΛΕΥΚΟΠΗΓΗΣ </t>
  </si>
  <si>
    <t xml:space="preserve">ΔΣ 1ο ΣΙΑΤΙΣΤΑΣ </t>
  </si>
  <si>
    <t xml:space="preserve">ΔΣ ΠΕΡΔΙΚΚΑ </t>
  </si>
  <si>
    <t>ΔΣ 2ο ΚΡΟΚΟΥ</t>
  </si>
  <si>
    <t xml:space="preserve">ΝΓ 11ο ΚΟΖΑΝΗΣ </t>
  </si>
  <si>
    <t xml:space="preserve">ΝΓ 13ο ΚΟΖΑΝΗΣ </t>
  </si>
  <si>
    <t xml:space="preserve">ΔΣ ΝΕΑΠΟΛΗΣ </t>
  </si>
  <si>
    <t xml:space="preserve">ΣΥΝΟΛΟ ΥΠΕΡΑΡΙΘΜΙΩΝ </t>
  </si>
  <si>
    <t>ΣΥΝΟΛΟ ΔΗΜΟΣ ΒΟΙΟΥ</t>
  </si>
  <si>
    <t>ΣΥΝΟΛΟ ΔΗΜΟΣ  ΚΟΖΑΝΗΣ</t>
  </si>
  <si>
    <t>ΣΥΝΟΛΟ ΔΗΜΟΣ ΕΟΡΔΑΙΑΣ</t>
  </si>
  <si>
    <t>ΟΝ/ΜΟ</t>
  </si>
  <si>
    <t>ΝΓ 17ο ΚΟΖΑΝΗΣ</t>
  </si>
  <si>
    <t xml:space="preserve">ΔΣ ΑΓΙΟΥ ΔΗΜΗΤΡΙΟΥ </t>
  </si>
  <si>
    <t>ΔΣ 12ο ΠΤΟΛΕΜΑΪΔΑΣ</t>
  </si>
  <si>
    <t>Σύνολο</t>
  </si>
  <si>
    <t xml:space="preserve">ΔΣ ΒΕΛΒΕΝΤΟΥ </t>
  </si>
  <si>
    <t xml:space="preserve">Στεργίου Ευστρατία </t>
  </si>
  <si>
    <t>ΣΥΝΟΛΟ ΔΗΜΟΣ  ΒΕΛΒΕΝΤΟΥ</t>
  </si>
  <si>
    <t xml:space="preserve">ΔΣ ΑΓΙΑΣ ΠΑΡΑΣΚΕΥΗΣ </t>
  </si>
  <si>
    <t>ΔΣ 1ο ΠΤΟΛ/ΔΑΣ</t>
  </si>
  <si>
    <t xml:space="preserve">ΔΣ 7ο ΠΤΟΛ/ΔΑΣ </t>
  </si>
  <si>
    <t>ΒΟΙΟΥ</t>
  </si>
  <si>
    <t>Αρβανιτάκη - Βαϊράμη Ευτέρπη</t>
  </si>
  <si>
    <t xml:space="preserve">ΔΗΛΩΣΗ ΥΠΕΡΑΡΙΘΜΙΑΣ  ΝΑΙ ΌΧΙ </t>
  </si>
  <si>
    <t xml:space="preserve">ΔΗΛΩΣΗ ΥΠΕΡΑΡΙΘΜΙΑΣ ΝΑΙ ΌΧΙ </t>
  </si>
  <si>
    <t>ΣΥΝΟΛΟ ΔΗΜΟΣ ΒΕΛΒΕΝΤΟΥ</t>
  </si>
  <si>
    <t>ΣΥΝΟΛΟ ΔΗΜΟΣ ΣΕΡΒΙΩΝ</t>
  </si>
  <si>
    <t xml:space="preserve">ΝΓ 12ο ΚΟΖΑΝΗΣ </t>
  </si>
  <si>
    <t>ΝΓ ΠΛΑΤ/ΟΣ</t>
  </si>
  <si>
    <t>Δεληγιάννη Σταματία</t>
  </si>
  <si>
    <t xml:space="preserve">ΔΣ ΝΕΑΣ ΧΑΡΑΥΓΗΣ </t>
  </si>
  <si>
    <t xml:space="preserve">Βόκα Δέσποινα </t>
  </si>
  <si>
    <t>ΔΣ 4ο ΠΤΟΛ/ΔΑΣ</t>
  </si>
  <si>
    <t xml:space="preserve">Ζάπτση Ευαγγελία </t>
  </si>
  <si>
    <t xml:space="preserve">Παπαμίχου Άννα </t>
  </si>
  <si>
    <t xml:space="preserve">Παπαδημητρίου Αναστασία </t>
  </si>
  <si>
    <t xml:space="preserve">Κωνσταντινίδου Ιωάννα </t>
  </si>
  <si>
    <t>ΣΕΡΒΙΩΝ</t>
  </si>
  <si>
    <t>Παυλίδου Xρυσούλα</t>
  </si>
  <si>
    <t>ΣΥΝΟΛΟ ΔΗΜΟΣ ΒΟΪΟΥ</t>
  </si>
  <si>
    <t>Γρίβας Μιχαήλ</t>
  </si>
  <si>
    <t xml:space="preserve">ΔΣ ΟΛΥΜΠΙΑΔΑΣ </t>
  </si>
  <si>
    <t xml:space="preserve">ΔΣ 2ο ΣΙΑΤΙΣΤΑΣ </t>
  </si>
  <si>
    <t xml:space="preserve">ΔΣ 1ο ΣΕΡΒΙΩΝ </t>
  </si>
  <si>
    <t>ΔΣ 1ο ΚΡΟΚΟΥ</t>
  </si>
  <si>
    <t xml:space="preserve">ΔΣ ΠΥΡΓΩΝ </t>
  </si>
  <si>
    <t>ΝΓ 1ο ΚΡΟΚΟΥ</t>
  </si>
  <si>
    <t xml:space="preserve">ΝΓ ΜΑΥΡΟΔΕΝΔΡΙΟΥ </t>
  </si>
  <si>
    <t xml:space="preserve">ΝΓ ΜΙΚΡΟΚΑΣΤΡΟΥ </t>
  </si>
  <si>
    <t xml:space="preserve">ΝΓ 2ο ΒΕΛΒΕΝΤΟΥ </t>
  </si>
  <si>
    <t xml:space="preserve">Νταγκούλη Κωνσταντινιά </t>
  </si>
  <si>
    <t>Αναστολή</t>
  </si>
  <si>
    <t>Δούβλου Ζωή</t>
  </si>
  <si>
    <t xml:space="preserve">Γκουντούλα Αναστασία </t>
  </si>
  <si>
    <t>ΒΕΛΒΕΝΤΟΥ</t>
  </si>
  <si>
    <t>Μουλάκη Βασιλική</t>
  </si>
  <si>
    <t xml:space="preserve">Παπά Εβελίνα </t>
  </si>
  <si>
    <t>Γκουρτζιούμης Ζήσης</t>
  </si>
  <si>
    <t>Παπανικολάου Κωνσταντίνος</t>
  </si>
  <si>
    <t>Αποσέρκογλου Κυριακή</t>
  </si>
  <si>
    <t>Μπαλτά Ελένη</t>
  </si>
  <si>
    <t>Παπαδόπουλος Χρήστος</t>
  </si>
  <si>
    <t>Λιάπτση Βσιλική</t>
  </si>
  <si>
    <t>Ζαχαριάδου Αθηνά</t>
  </si>
  <si>
    <t>ΝΓ ΤΕ 1ο ΚΡΟΚΟΥ</t>
  </si>
  <si>
    <t xml:space="preserve">ΟΝΟΜΑΣΤΙΚΟΣ ΧΑΡΑΚΤΗΡΙΣΜΟΣ ΛΕΙΤΟΥΡΓΙΚΑ ΥΠΕΡΑΡΙΘΜΩΝ ΕΚΠΑΙΔΕΥΤΙΚΩΝ ΚΛΑΔΟΥ ΠΕ70 ΣΕ ΣΧΟΛΙΚΕΣ ΜΟΝΑΔΕΣ ΤΟΥ ΠΥΣΠΕ ΚΟΖΑΝΗΣ ΓΙΑ ΤΟ ΔΙΔΑΚΤΙΚΟ ΕΤΟΣ 2023-2024                   </t>
  </si>
  <si>
    <t xml:space="preserve">ΔΣ  ΚΑΙΣΑΡΕΙΑΣ </t>
  </si>
  <si>
    <t xml:space="preserve">ΔΣ ΛΕΥΚΟΒΡΥΣΗΣ </t>
  </si>
  <si>
    <t xml:space="preserve">ΔΣ ΜΑΥΡΟΔΕΝΔΡΙΟΥ </t>
  </si>
  <si>
    <t xml:space="preserve">ΔΣ ΠΟΝΤΟΚΩΜΗΣ </t>
  </si>
  <si>
    <t xml:space="preserve">ΔΣ 19ο ΚΟΖΑΝΗΣ </t>
  </si>
  <si>
    <t xml:space="preserve">ΔΣ ΑΝΑΤΟΛΙΚΟΥ </t>
  </si>
  <si>
    <t xml:space="preserve">ΔΣ ΑΣΒΕΣΤΟΠΕΤΡΑΣ </t>
  </si>
  <si>
    <t xml:space="preserve">ΔΣ ΠΛΑΤΑΝΟΡΡΕΥΜΑΤΟΣ </t>
  </si>
  <si>
    <t xml:space="preserve">ΔΣ ΤΡΑΝΟΒΑΛΤΟΥ </t>
  </si>
  <si>
    <t>ΝΓ ΑΙΑΝΗΣ</t>
  </si>
  <si>
    <t>ΝΓ ΚΑΙΣΑΡΕΙΑΣ</t>
  </si>
  <si>
    <t xml:space="preserve">ΝΓ ΛΕΥΚΟΠΗΓΗΣ </t>
  </si>
  <si>
    <t xml:space="preserve">ΝΓ ΚΛΕΙΤΟΥ </t>
  </si>
  <si>
    <t xml:space="preserve">ΝΓ ΑΛΩΝΑΚΙΩΝ </t>
  </si>
  <si>
    <t xml:space="preserve">ΝΓ ΠΟΝΤΟΚΩΜΗΣ </t>
  </si>
  <si>
    <t xml:space="preserve">ΝΓ 2ο ΚΟΖΑΝΗΣ </t>
  </si>
  <si>
    <t xml:space="preserve">ΝΓ 7ο ΚΑΙ 8ο ΠΤΟΛ/ΔΑΣ </t>
  </si>
  <si>
    <t xml:space="preserve">ΝΓ 1ο ΣΕΡΒΙΩΝ </t>
  </si>
  <si>
    <t xml:space="preserve">ΤΕ ΝΓ 11ο ΚΟΖΑΝΗΣ </t>
  </si>
  <si>
    <t xml:space="preserve">ΤΕ ΝΓ 14ο ΚΟΖΑΝΗΣ </t>
  </si>
  <si>
    <t xml:space="preserve">ΤΕ ΝΓ 15ο ΚΟΖΑΝΗΣ </t>
  </si>
  <si>
    <t xml:space="preserve">ΤΕ ΔΣ 1ο ΒΕΡΜΙΟΥ </t>
  </si>
  <si>
    <t xml:space="preserve">ΤΕ ΔΣ  18ο ΚΟΖΑΝΗΣ </t>
  </si>
  <si>
    <t xml:space="preserve">Μπακιρτζόγλου Θεοδώρα -Ροδή </t>
  </si>
  <si>
    <t xml:space="preserve">Γκουκουμάτη Μαριάνθη </t>
  </si>
  <si>
    <t xml:space="preserve">Τσαρούχα Σουλτάνα </t>
  </si>
  <si>
    <t>Λαμπαδά Παναγιώτα</t>
  </si>
  <si>
    <t>Παυλίδου Αννα</t>
  </si>
  <si>
    <t xml:space="preserve">Κίζος Παντελής </t>
  </si>
  <si>
    <t xml:space="preserve">Οικονόμου Φωτεινή </t>
  </si>
  <si>
    <t>Κωτίδης Αναστάσιος</t>
  </si>
  <si>
    <t>Παπαγόρα Σοφία</t>
  </si>
  <si>
    <t xml:space="preserve">Πράσσου Χρυσούλα </t>
  </si>
  <si>
    <t xml:space="preserve">Πέτρου Σταυρούλα </t>
  </si>
  <si>
    <t>Παπαστέργιου Πολυξένη</t>
  </si>
  <si>
    <t>Γκούνα Αθανασία</t>
  </si>
  <si>
    <t>ΝΓ ΓΑΛΑΤΕΙΑΣ</t>
  </si>
  <si>
    <t xml:space="preserve">Αντωνίου Αικατερίνη </t>
  </si>
  <si>
    <t>ΝΓ ΑΓΙΟΥ ΧΡΙΣΤΟΦΟΡΟΥ</t>
  </si>
  <si>
    <t>Μπανάτα Αννα Μαρία</t>
  </si>
  <si>
    <t>Γκιούρα Μαρία</t>
  </si>
  <si>
    <t>Πουλιαρέκου Ευαγγελία</t>
  </si>
  <si>
    <t xml:space="preserve">Αποστόλου Σουλτάνα </t>
  </si>
  <si>
    <t xml:space="preserve">Παλαιολόγος Τρύφων </t>
  </si>
  <si>
    <t xml:space="preserve">ΝΓ 5ο ΠΤΟΛ/ΔΑΣ </t>
  </si>
  <si>
    <t xml:space="preserve"> 19ο ΠΤΟΛ/ΔΑΣ </t>
  </si>
  <si>
    <t xml:space="preserve">ΟΝΟΜΑΣΤΙΚΟΣ ΧΑΡΑΚΤΗΡΙΣΜΟΣ ΛΕΙΤΟΥΡΓΙΚΑ ΥΠΕΡΑΡΙΘΜΩΝ ΕΚΠΑΙΔΕΥΤΙΚΩΝ ΚΛΑΔΟΥ ΠΕ60 ΣΕ ΣΧΟΛΙΚΕΣ ΜΟΝΑΔΕΣ ΤΟΥ ΠΥΣΠΕ ΚΟΖΑΝΗΣ ΓΙΑ ΤΟ ΔΙΔΑΚΤΙΚΟ ΕΤΟΣ 2023-2024 </t>
  </si>
  <si>
    <t>ΔΣ 6ο ΠΤΟΛ/ΔΑΣ</t>
  </si>
  <si>
    <t xml:space="preserve">Καραπίντσιου Ευγενία </t>
  </si>
  <si>
    <t xml:space="preserve">Κωλέση Αναστασία </t>
  </si>
  <si>
    <t>Τερζή Ελένη</t>
  </si>
  <si>
    <t>ΝΑΙ</t>
  </si>
  <si>
    <t>ΟΧΙ</t>
  </si>
  <si>
    <t>Παπατάτσιου Αργυρώ</t>
  </si>
  <si>
    <t>Μητσακάκη Γεωργία</t>
  </si>
  <si>
    <t>Κούτσιανου Ευαγγελία</t>
  </si>
  <si>
    <t>Κτενά Ευθαλία</t>
  </si>
  <si>
    <t>Χαρούμενου Ζωή</t>
  </si>
  <si>
    <t>Τσαούση Αναστασία</t>
  </si>
  <si>
    <t>Σαββουλίδου Μαρία</t>
  </si>
  <si>
    <t>Καραγιαννάκη Αντιγόνη</t>
  </si>
  <si>
    <t>Παπαγεωργίου Βασιλική</t>
  </si>
  <si>
    <t>Βασιλείου Αικατερίνη</t>
  </si>
  <si>
    <t>Βαριοζίδης Κωνσταντίνος</t>
  </si>
  <si>
    <t>Κώστα Πανάγιω</t>
  </si>
  <si>
    <t>Αντωνιάδης Ευθύμιος</t>
  </si>
  <si>
    <t>Τέλιος Βασίλειος</t>
  </si>
  <si>
    <t>Εζεργιαννίδης Γεώργιος</t>
  </si>
  <si>
    <t>Στεργιοπούλου Δήμητρα</t>
  </si>
  <si>
    <t>Ξανθοπούλου Ελευθερία</t>
  </si>
  <si>
    <t>Γκόλα Βιργινία</t>
  </si>
  <si>
    <t>Πλόσκα Αικατερίνη</t>
  </si>
  <si>
    <t>Μουρούζη Χρυσαυγή</t>
  </si>
  <si>
    <t>ΔΣ "Γ.ΚΟΝΤΑΡΗΣ"</t>
  </si>
  <si>
    <t>ΔΣ "Χ.ΜΕΓΔΑΝΗΣ"</t>
  </si>
  <si>
    <t>Τσιτούρα Ευαγγελία</t>
  </si>
  <si>
    <t>Πατσιλιά Παρασκευή</t>
  </si>
  <si>
    <t>Νακόπουλος Αθανάσιος</t>
  </si>
  <si>
    <t>Τζέλη Φωτεινή</t>
  </si>
  <si>
    <t>Κοτρίδου Ξένια</t>
  </si>
  <si>
    <t>Κωλέτση Αθανασία</t>
  </si>
  <si>
    <t>Ουρούμη Αλεξάνδρα</t>
  </si>
  <si>
    <t>Κούση Όλγα</t>
  </si>
  <si>
    <t>Κούρτης Νικόλαος</t>
  </si>
  <si>
    <t>Τσομπάνου Όλγα</t>
  </si>
  <si>
    <t>Ντέρος Ιωάννης</t>
  </si>
  <si>
    <t>Δούβλος Μιχαήλ</t>
  </si>
  <si>
    <t>Ρόμπη Μελπομένη</t>
  </si>
  <si>
    <t>Τσουμίτα Χριστιάνα</t>
  </si>
  <si>
    <t>Καλύβα Αικατερίνη</t>
  </si>
  <si>
    <t>ΑΝΑΣΤΟΛΗ</t>
  </si>
  <si>
    <t>Χρυσοχοΐδης Νικόλαος</t>
  </si>
  <si>
    <t>Μεδίτσκου Πολυξένη</t>
  </si>
  <si>
    <t>Πεταλωτή Σταυρούλα</t>
  </si>
  <si>
    <t>Χατζίδης Γεώργιος</t>
  </si>
  <si>
    <t>Αμβροσιάδου Μαρία</t>
  </si>
  <si>
    <t xml:space="preserve">Γκουτζιομήτρος Αντρέας </t>
  </si>
  <si>
    <t xml:space="preserve">ΚΟΖΑΝΗΣ </t>
  </si>
  <si>
    <t>Πράξη 11 / 08-08-2023</t>
  </si>
  <si>
    <t xml:space="preserve"> Πράξη 11 / 08-08-2023</t>
  </si>
  <si>
    <t>ΠΡΑΞΗ Πράξη 11 / 08-08-2023</t>
  </si>
  <si>
    <t xml:space="preserve">ΟΝΟΜΑΣΤΙΚΟΣ ΧΑΡΑΚΤΗΡΙΣΜΟΣ ΛΕΙΤΟΥΡΓΙΚΑ ΥΠΕΡΑΡΙΘΜΩΝ ΕΚΠΑΙΔΕΥΤΙΚΩΝ ΚΛΑΔΟΥ ΠΕ70 ΕΙΔΙΚΗΣ ΑΓΩΓΗΣ ΣΕ ΣΧΟΛΙΚΕΣ ΜΟΝΑΔΕΣ ΤΟΥ ΠΥΣΠΕ ΚΟΖΑΝΗΣ ΓΙΑ ΤΟ ΔΙΔΑΚΤΙΚΟ ΕΤΟΣ 2023-2024                   </t>
  </si>
  <si>
    <t>Γκουντούρα Χρυσούλα</t>
  </si>
  <si>
    <t>Παπαθανασίου Κωνσταντίνος</t>
  </si>
  <si>
    <t>Σαπουντζής Κωνσταντίνος</t>
  </si>
  <si>
    <t>ΟΝΟΜΑΣΤΙΚΟΣ ΧΑΡΑΚΤΗΡΙΣΜΟΣ ΛΕΙΤΟΥΡΓΙΚΑ ΥΠΕΡΑΡΙΘΜΩΝ ΕΚΠΑΙΔΕΥΤΙΚΩΝ ΚΛΑΔΟΥ ΠΕ60 ΕΑΕ  ΣΕ ΣΧΟΛΙΚΕΣ ΜΟΝΑΔΕΣ  ΕΑΕ ΤΟΥ ΠΥΣΠΕ ΚΟΖΑΝΗΣ ΓΙΑ ΤΟ ΔΙΔΑΚΤΙΚΟ ΕΤΟΣ 2023-2024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</si>
</sst>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2.55"/>
      <color indexed="12"/>
      <name val="Calibri"/>
      <family val="2"/>
    </font>
    <font>
      <u val="single"/>
      <sz val="12.55"/>
      <color indexed="2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2.55"/>
      <color theme="10"/>
      <name val="Calibri"/>
      <family val="2"/>
    </font>
    <font>
      <u val="single"/>
      <sz val="12.55"/>
      <color theme="11"/>
      <name val="Calibri"/>
      <family val="2"/>
    </font>
    <font>
      <b/>
      <sz val="11"/>
      <color rgb="FFFA7D00"/>
      <name val="Calibri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sz val="8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6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0" fillId="34" borderId="11" xfId="0" applyNumberFormat="1" applyFont="1" applyFill="1" applyBorder="1" applyAlignment="1">
      <alignment horizontal="center" vertical="center" wrapText="1"/>
    </xf>
    <xf numFmtId="2" fontId="51" fillId="34" borderId="11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50" fillId="34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2" fontId="51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6" fillId="35" borderId="16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25" zoomScaleNormal="125" zoomScalePageLayoutView="0" workbookViewId="0" topLeftCell="A1">
      <selection activeCell="X10" sqref="X10"/>
    </sheetView>
  </sheetViews>
  <sheetFormatPr defaultColWidth="9.140625" defaultRowHeight="15"/>
  <cols>
    <col min="1" max="1" width="12.7109375" style="3" customWidth="1"/>
    <col min="2" max="2" width="4.28125" style="3" customWidth="1"/>
    <col min="3" max="3" width="7.28125" style="3" customWidth="1"/>
    <col min="4" max="4" width="10.8515625" style="3" customWidth="1"/>
    <col min="5" max="5" width="8.140625" style="3" customWidth="1"/>
    <col min="6" max="6" width="5.28125" style="3" customWidth="1"/>
    <col min="7" max="7" width="6.57421875" style="3" customWidth="1"/>
    <col min="8" max="8" width="3.00390625" style="3" customWidth="1"/>
    <col min="9" max="9" width="8.421875" style="3" customWidth="1"/>
    <col min="10" max="10" width="4.7109375" style="3" customWidth="1"/>
    <col min="11" max="11" width="8.421875" style="3" customWidth="1"/>
    <col min="12" max="12" width="6.28125" style="3" customWidth="1"/>
    <col min="13" max="13" width="6.00390625" style="3" customWidth="1"/>
    <col min="14" max="15" width="4.8515625" style="3" customWidth="1"/>
    <col min="16" max="16" width="6.140625" style="3" customWidth="1"/>
    <col min="17" max="16384" width="9.140625" style="3" customWidth="1"/>
  </cols>
  <sheetData>
    <row r="1" spans="1:16" ht="15">
      <c r="A1" s="58" t="s">
        <v>177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34.5" customHeight="1">
      <c r="A2" s="57" t="s">
        <v>124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05" customHeight="1">
      <c r="A3" s="5" t="s">
        <v>0</v>
      </c>
      <c r="B3" s="6" t="s">
        <v>18</v>
      </c>
      <c r="C3" s="5" t="s">
        <v>3</v>
      </c>
      <c r="D3" s="5" t="s">
        <v>22</v>
      </c>
      <c r="E3" s="6" t="s">
        <v>36</v>
      </c>
      <c r="F3" s="6" t="s">
        <v>2</v>
      </c>
      <c r="G3" s="6" t="s">
        <v>1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21</v>
      </c>
      <c r="M3" s="6" t="s">
        <v>20</v>
      </c>
      <c r="N3" s="6" t="s">
        <v>19</v>
      </c>
      <c r="O3" s="6" t="s">
        <v>38</v>
      </c>
      <c r="P3" s="6" t="s">
        <v>37</v>
      </c>
    </row>
    <row r="4" spans="1:16" ht="24.75" customHeight="1">
      <c r="A4" s="32" t="s">
        <v>93</v>
      </c>
      <c r="B4" s="39">
        <v>1</v>
      </c>
      <c r="C4" s="39">
        <v>611927</v>
      </c>
      <c r="D4" s="39" t="s">
        <v>128</v>
      </c>
      <c r="E4" s="39" t="s">
        <v>129</v>
      </c>
      <c r="F4" s="12"/>
      <c r="G4" s="17">
        <v>100.64</v>
      </c>
      <c r="H4" s="39"/>
      <c r="I4" s="39"/>
      <c r="J4" s="39">
        <v>4</v>
      </c>
      <c r="K4" s="39" t="s">
        <v>8</v>
      </c>
      <c r="L4" s="17">
        <f>IF(AND(I4="ΕΟΡΔΑΙΑΣ",K4="ΕΟΡΔΑΙΑΣ"),SUM(G4,H4,J4),IF(I4="ΕΟΡΔΑΙΑΣ",SUM(G4,H4),0)+IF(K4="ΕΟΡΔΑΙΑΣ",SUM(G4,J4),0))</f>
        <v>0</v>
      </c>
      <c r="M4" s="17">
        <f>IF(AND(I4="ΚΟΖΑΝΗΣ",K4="ΚΟΖΑΝΗΣ"),SUM(G4,H4,J4),IF(I4="ΚΟΖΑΝΗΣ",SUM(G4,H4),0)+IF(K4="ΚΟΖΑΝΗΣ",SUM(G4,J4),0))</f>
        <v>104.64</v>
      </c>
      <c r="N4" s="17">
        <f>IF(AND(I4="ΒΟΙΟΥ",K4="ΒΟΙΟΥ"),SUM(G4,H4,J4),IF(I4="ΒΟΙΟΥ",SUM(G4,H4),0)+IF(K4="ΒΟΙΟΥ",SUM(G4,J4),0))</f>
        <v>0</v>
      </c>
      <c r="O4" s="17">
        <f>IF(AND($I4="ΣΕΡΒΙΩΝ",$K4="ΣΕΡΒΙΩΝ"),SUM($G4,$H4,$J4),IF($I4="ΣΕΡΒΙΩΝ",SUM($G4,$H4),0)+IF($K4="ΣΕΡΒΙΩΝ",SUM($G4,$J4),0))</f>
        <v>0</v>
      </c>
      <c r="P4" s="17">
        <f>IF(AND($I4="ΒΕΛΒΕΝΤΟΥ",$K4="ΒΕΛΒΕΝΤΟΥ"),SUM($G4,$H4,$J4),IF($I4="ΒΕΛΒΕΝΤΟΥ",SUM($G4,$H4),0)+IF($K4="ΒΕΛΒΕΝΤΟΥ",SUM($G4,$J4),0))</f>
        <v>0</v>
      </c>
    </row>
    <row r="5" spans="1:16" ht="24.75" customHeight="1">
      <c r="A5" s="32" t="s">
        <v>15</v>
      </c>
      <c r="B5" s="39">
        <v>1</v>
      </c>
      <c r="C5" s="39">
        <v>701950</v>
      </c>
      <c r="D5" s="39" t="s">
        <v>52</v>
      </c>
      <c r="E5" s="39" t="s">
        <v>129</v>
      </c>
      <c r="F5" s="12"/>
      <c r="G5" s="17">
        <v>79.84</v>
      </c>
      <c r="H5" s="39"/>
      <c r="I5" s="39"/>
      <c r="J5" s="39">
        <v>4</v>
      </c>
      <c r="K5" s="39" t="s">
        <v>8</v>
      </c>
      <c r="L5" s="17">
        <f>IF(AND(I5="ΕΟΡΔΑΙΑΣ",K5="ΕΟΡΔΑΙΑΣ"),SUM(G5,H5,J5),IF(I5="ΕΟΡΔΑΙΑΣ",SUM(G5,H5),0)+IF(K5="ΕΟΡΔΑΙΑΣ",SUM(G5,J5),0))</f>
        <v>0</v>
      </c>
      <c r="M5" s="17">
        <f>IF(AND(I5="ΚΟΖΑΝΗΣ",K5="ΚΟΖΑΝΗΣ"),SUM(G5,H5,J5),IF(I5="ΚΟΖΑΝΗΣ",SUM(G5,H5),0)+IF(K5="ΚΟΖΑΝΗΣ",SUM(G5,J5),0))</f>
        <v>83.84</v>
      </c>
      <c r="N5" s="17">
        <f>IF(AND(I5="ΒΟΙΟΥ",K5="ΒΟΙΟΥ"),SUM(G5,H5,J5),IF(I5="ΒΟΙΟΥ",SUM(G5,H5),0)+IF(K5="ΒΟΙΟΥ",SUM(G5,J5),0))</f>
        <v>0</v>
      </c>
      <c r="O5" s="17">
        <f>IF(AND($I5="ΣΕΡΒΙΩΝ",$K5="ΣΕΡΒΙΩΝ"),SUM($G5,$H5,$J5),IF($I5="ΣΕΡΒΙΩΝ",SUM($G5,$H5),0)+IF($K5="ΣΕΡΒΙΩΝ",SUM($G5,$J5),0))</f>
        <v>0</v>
      </c>
      <c r="P5" s="17">
        <f>IF(AND($I5="ΒΕΛΒΕΝΤΟΥ",$K5="ΒΕΛΒΕΝΤΟΥ"),SUM($G5,$H5,$J5),IF($I5="ΒΕΛΒΕΝΤΟΥ",SUM($G5,$H5),0)+IF($K5="ΒΕΛΒΕΝΤΟΥ",SUM($G5,$J5),0))</f>
        <v>0</v>
      </c>
    </row>
    <row r="6" spans="1:16" ht="24.75" customHeight="1">
      <c r="A6" s="53" t="s">
        <v>39</v>
      </c>
      <c r="B6" s="20">
        <v>1</v>
      </c>
      <c r="C6" s="39">
        <v>606375</v>
      </c>
      <c r="D6" s="39" t="s">
        <v>47</v>
      </c>
      <c r="E6" s="39" t="s">
        <v>130</v>
      </c>
      <c r="F6" s="12">
        <v>2021</v>
      </c>
      <c r="G6" s="17">
        <v>106.62</v>
      </c>
      <c r="H6" s="39">
        <v>4</v>
      </c>
      <c r="I6" s="39" t="s">
        <v>8</v>
      </c>
      <c r="J6" s="39"/>
      <c r="K6" s="39"/>
      <c r="L6" s="17">
        <f>IF(AND(I6="ΕΟΡΔΑΙΑΣ",K6="ΕΟΡΔΑΙΑΣ"),SUM(G6,H6,J6),IF(I6="ΕΟΡΔΑΙΑΣ",SUM(G6,H6),0)+IF(K6="ΕΟΡΔΑΙΑΣ",SUM(G6,J6),0))</f>
        <v>0</v>
      </c>
      <c r="M6" s="17">
        <f>IF(AND(I6="ΚΟΖΑΝΗΣ",K6="ΚΟΖΑΝΗΣ"),SUM(G6,H6,J6),IF(I6="ΚΟΖΑΝΗΣ",SUM(G6,H6),0)+IF(K6="ΚΟΖΑΝΗΣ",SUM(G6,J6),0))</f>
        <v>110.62</v>
      </c>
      <c r="N6" s="17">
        <f>IF(AND(I6="ΒΟΙΟΥ",K6="ΒΟΙΟΥ"),SUM(G6,H6,J6),IF(I6="ΒΟΙΟΥ",SUM(G6,H6),0)+IF(K6="ΒΟΙΟΥ",SUM(G6,J6),0))</f>
        <v>0</v>
      </c>
      <c r="O6" s="17">
        <f>IF(AND($I6="ΣΕΡΒΙΩΝ",$K6="ΣΕΡΒΙΩΝ"),SUM($G6,$H6,$J6),IF($I6="ΣΕΡΒΙΩΝ",SUM($G6,$H6),0)+IF($K6="ΣΕΡΒΙΩΝ",SUM($G6,$J6),0))</f>
        <v>0</v>
      </c>
      <c r="P6" s="17">
        <f>IF(AND($I6="ΒΕΛΒΕΝΤΟΥ",$K6="ΒΕΛΒΕΝΤΟΥ"),SUM($G6,$H6,$J6),IF($I6="ΒΕΛΒΕΝΤΟΥ",SUM($G6,$H6),0)+IF($K6="ΒΕΛΒΕΝΤΟΥ",SUM($G6,$J6),0))</f>
        <v>0</v>
      </c>
    </row>
    <row r="7" spans="1:16" ht="24.75" customHeight="1">
      <c r="A7" s="53" t="s">
        <v>39</v>
      </c>
      <c r="B7" s="20">
        <v>1</v>
      </c>
      <c r="C7" s="39">
        <v>619437</v>
      </c>
      <c r="D7" s="39" t="s">
        <v>48</v>
      </c>
      <c r="E7" s="39" t="s">
        <v>130</v>
      </c>
      <c r="F7" s="12">
        <v>2021</v>
      </c>
      <c r="G7" s="17">
        <v>94.65</v>
      </c>
      <c r="H7" s="39">
        <v>4</v>
      </c>
      <c r="I7" s="39" t="s">
        <v>8</v>
      </c>
      <c r="J7" s="39">
        <v>4</v>
      </c>
      <c r="K7" s="39" t="s">
        <v>8</v>
      </c>
      <c r="L7" s="17">
        <f>IF(AND(I7="ΕΟΡΔΑΙΑΣ",K7="ΕΟΡΔΑΙΑΣ"),SUM(G7,H7,J7),IF(I7="ΕΟΡΔΑΙΑΣ",SUM(G7,H7),0)+IF(K7="ΕΟΡΔΑΙΑΣ",SUM(G7,J7),0))</f>
        <v>0</v>
      </c>
      <c r="M7" s="17">
        <f>IF(AND(I7="ΚΟΖΑΝΗΣ",K7="ΚΟΖΑΝΗΣ"),SUM(G7,H7,J7),IF(I7="ΚΟΖΑΝΗΣ",SUM(G7,H7),0)+IF(K7="ΚΟΖΑΝΗΣ",SUM(G7,J7),0))</f>
        <v>102.65</v>
      </c>
      <c r="N7" s="17">
        <f>IF(AND(I7="ΒΟΙΟΥ",K7="ΒΟΙΟΥ"),SUM(G7,H7,J7),IF(I7="ΒΟΙΟΥ",SUM(G7,H7),0)+IF(K7="ΒΟΙΟΥ",SUM(G7,J7),0))</f>
        <v>0</v>
      </c>
      <c r="O7" s="17">
        <f>IF(AND($I7="ΣΕΡΒΙΩΝ",$K7="ΣΕΡΒΙΩΝ"),SUM($G7,$H7,$J7),IF($I7="ΣΕΡΒΙΩΝ",SUM($G7,$H7),0)+IF($K7="ΣΕΡΒΙΩΝ",SUM($G7,$J7),0))</f>
        <v>0</v>
      </c>
      <c r="P7" s="17">
        <f>IF(AND($I7="ΒΕΛΒΕΝΤΟΥ",$K7="ΒΕΛΒΕΝΤΟΥ"),SUM($G7,$H7,$J7),IF($I7="ΒΕΛΒΕΝΤΟΥ",SUM($G7,$H7),0)+IF($K7="ΒΕΛΒΕΝΤΟΥ",SUM($G7,$J7),0))</f>
        <v>0</v>
      </c>
    </row>
    <row r="8" spans="1:16" ht="24.75" customHeight="1">
      <c r="A8" s="41" t="s">
        <v>16</v>
      </c>
      <c r="B8" s="20">
        <v>1</v>
      </c>
      <c r="C8" s="39">
        <v>596669</v>
      </c>
      <c r="D8" s="9" t="s">
        <v>34</v>
      </c>
      <c r="E8" s="39" t="s">
        <v>129</v>
      </c>
      <c r="F8" s="12"/>
      <c r="G8" s="17">
        <v>117.73</v>
      </c>
      <c r="H8" s="39"/>
      <c r="I8" s="39"/>
      <c r="J8" s="39">
        <v>4</v>
      </c>
      <c r="K8" s="39" t="s">
        <v>8</v>
      </c>
      <c r="L8" s="17">
        <f>IF(AND(I8="ΕΟΡΔΑΙΑΣ",K8="ΕΟΡΔΑΙΑΣ"),SUM(G8,H8,J8),IF(I8="ΕΟΡΔΑΙΑΣ",SUM(G8,H8),0)+IF(K8="ΕΟΡΔΑΙΑΣ",SUM(G8,J8),0))</f>
        <v>0</v>
      </c>
      <c r="M8" s="17">
        <f>IF(AND(I8="ΚΟΖΑΝΗΣ",K8="ΚΟΖΑΝΗΣ"),SUM(G8,H8,J8),IF(I8="ΚΟΖΑΝΗΣ",SUM(G8,H8),0)+IF(K8="ΚΟΖΑΝΗΣ",SUM(G8,J8),0))</f>
        <v>121.73</v>
      </c>
      <c r="N8" s="17">
        <f>IF(AND(I8="ΒΟΙΟΥ",K8="ΒΟΙΟΥ"),SUM(G8,H8,J8),IF(I8="ΒΟΙΟΥ",SUM(G8,H8),0)+IF(K8="ΒΟΙΟΥ",SUM(G8,J8),0))</f>
        <v>0</v>
      </c>
      <c r="O8" s="17">
        <f>IF(AND($I8="ΣΕΡΒΙΩΝ",$K8="ΣΕΡΒΙΩΝ"),SUM($G8,$H8,$J8),IF($I8="ΣΕΡΒΙΩΝ",SUM($G8,$H8),0)+IF($K8="ΣΕΡΒΙΩΝ",SUM($G8,$J8),0))</f>
        <v>0</v>
      </c>
      <c r="P8" s="17">
        <f>IF(AND($I8="ΒΕΛΒΕΝΤΟΥ",$K8="ΒΕΛΒΕΝΤΟΥ"),SUM($G8,$H8,$J8),IF($I8="ΒΕΛΒΕΝΤΟΥ",SUM($G8,$H8),0)+IF($K8="ΒΕΛΒΕΝΤΟΥ",SUM($G8,$J8),0))</f>
        <v>0</v>
      </c>
    </row>
    <row r="9" spans="1:16" ht="24.75" customHeight="1">
      <c r="A9" s="41" t="s">
        <v>16</v>
      </c>
      <c r="B9" s="20">
        <v>1</v>
      </c>
      <c r="C9" s="39">
        <v>618988</v>
      </c>
      <c r="D9" s="9" t="s">
        <v>131</v>
      </c>
      <c r="E9" s="39" t="s">
        <v>129</v>
      </c>
      <c r="F9" s="12"/>
      <c r="G9" s="17">
        <v>92.03</v>
      </c>
      <c r="H9" s="39">
        <v>4</v>
      </c>
      <c r="I9" s="39" t="s">
        <v>8</v>
      </c>
      <c r="J9" s="39"/>
      <c r="K9" s="39"/>
      <c r="L9" s="17">
        <f aca="true" t="shared" si="0" ref="L9:L30">IF(AND(I9="ΕΟΡΔΑΙΑΣ",K9="ΕΟΡΔΑΙΑΣ"),SUM(G9,H9,J9),IF(I9="ΕΟΡΔΑΙΑΣ",SUM(G9,H9),0)+IF(K9="ΕΟΡΔΑΙΑΣ",SUM(G9,J9),0))</f>
        <v>0</v>
      </c>
      <c r="M9" s="17">
        <f aca="true" t="shared" si="1" ref="M9:M30">IF(AND(I9="ΚΟΖΑΝΗΣ",K9="ΚΟΖΑΝΗΣ"),SUM(G9,H9,J9),IF(I9="ΚΟΖΑΝΗΣ",SUM(G9,H9),0)+IF(K9="ΚΟΖΑΝΗΣ",SUM(G9,J9),0))</f>
        <v>96.03</v>
      </c>
      <c r="N9" s="17">
        <f aca="true" t="shared" si="2" ref="N9:N30">IF(AND(I9="ΒΟΙΟΥ",K9="ΒΟΙΟΥ"),SUM(G9,H9,J9),IF(I9="ΒΟΙΟΥ",SUM(G9,H9),0)+IF(K9="ΒΟΙΟΥ",SUM(G9,J9),0))</f>
        <v>0</v>
      </c>
      <c r="O9" s="17">
        <f aca="true" t="shared" si="3" ref="O9:O30">IF(AND($I9="ΣΕΡΒΙΩΝ",$K9="ΣΕΡΒΙΩΝ"),SUM($G9,$H9,$J9),IF($I9="ΣΕΡΒΙΩΝ",SUM($G9,$H9),0)+IF($K9="ΣΕΡΒΙΩΝ",SUM($G9,$J9),0))</f>
        <v>0</v>
      </c>
      <c r="P9" s="17">
        <f aca="true" t="shared" si="4" ref="P9:P30">IF(AND($I9="ΒΕΛΒΕΝΤΟΥ",$K9="ΒΕΛΒΕΝΤΟΥ"),SUM($G9,$H9,$J9),IF($I9="ΒΕΛΒΕΝΤΟΥ",SUM($G9,$H9),0)+IF($K9="ΒΕΛΒΕΝΤΟΥ",SUM($G9,$J9),0))</f>
        <v>0</v>
      </c>
    </row>
    <row r="10" spans="1:16" ht="24.75" customHeight="1">
      <c r="A10" s="32" t="s">
        <v>23</v>
      </c>
      <c r="B10" s="39">
        <v>1</v>
      </c>
      <c r="C10" s="39">
        <v>616331</v>
      </c>
      <c r="D10" s="9" t="s">
        <v>50</v>
      </c>
      <c r="E10" s="39" t="s">
        <v>129</v>
      </c>
      <c r="F10" s="12"/>
      <c r="G10" s="17">
        <v>96.32</v>
      </c>
      <c r="H10" s="39">
        <v>4</v>
      </c>
      <c r="I10" s="39" t="s">
        <v>9</v>
      </c>
      <c r="J10" s="39">
        <v>4</v>
      </c>
      <c r="K10" s="39" t="s">
        <v>8</v>
      </c>
      <c r="L10" s="17">
        <f t="shared" si="0"/>
        <v>100.32</v>
      </c>
      <c r="M10" s="17">
        <f t="shared" si="1"/>
        <v>100.32</v>
      </c>
      <c r="N10" s="17">
        <f t="shared" si="2"/>
        <v>0</v>
      </c>
      <c r="O10" s="17">
        <f t="shared" si="3"/>
        <v>0</v>
      </c>
      <c r="P10" s="17">
        <f t="shared" si="4"/>
        <v>0</v>
      </c>
    </row>
    <row r="11" spans="1:16" ht="24.75" customHeight="1">
      <c r="A11" s="43" t="s">
        <v>23</v>
      </c>
      <c r="B11" s="21">
        <v>1</v>
      </c>
      <c r="C11" s="39">
        <v>622194</v>
      </c>
      <c r="D11" s="9" t="s">
        <v>132</v>
      </c>
      <c r="E11" s="39" t="s">
        <v>130</v>
      </c>
      <c r="F11" s="12">
        <v>2018</v>
      </c>
      <c r="G11" s="17">
        <v>91.03</v>
      </c>
      <c r="H11" s="39">
        <v>4</v>
      </c>
      <c r="I11" s="39" t="s">
        <v>8</v>
      </c>
      <c r="J11" s="39"/>
      <c r="K11" s="39"/>
      <c r="L11" s="17">
        <f t="shared" si="0"/>
        <v>0</v>
      </c>
      <c r="M11" s="17">
        <f t="shared" si="1"/>
        <v>95.03</v>
      </c>
      <c r="N11" s="17">
        <f t="shared" si="2"/>
        <v>0</v>
      </c>
      <c r="O11" s="17">
        <f t="shared" si="3"/>
        <v>0</v>
      </c>
      <c r="P11" s="17">
        <f t="shared" si="4"/>
        <v>0</v>
      </c>
    </row>
    <row r="12" spans="1:16" ht="24.75" customHeight="1">
      <c r="A12" s="32" t="s">
        <v>23</v>
      </c>
      <c r="B12" s="21">
        <v>1</v>
      </c>
      <c r="C12" s="39">
        <v>615199</v>
      </c>
      <c r="D12" s="9" t="s">
        <v>133</v>
      </c>
      <c r="E12" s="39" t="s">
        <v>130</v>
      </c>
      <c r="F12" s="12">
        <v>2018</v>
      </c>
      <c r="G12" s="17">
        <v>93.26</v>
      </c>
      <c r="H12" s="39"/>
      <c r="I12" s="39"/>
      <c r="J12" s="39"/>
      <c r="K12" s="39"/>
      <c r="L12" s="17">
        <f t="shared" si="0"/>
        <v>0</v>
      </c>
      <c r="M12" s="17">
        <f t="shared" si="1"/>
        <v>0</v>
      </c>
      <c r="N12" s="17">
        <f t="shared" si="2"/>
        <v>0</v>
      </c>
      <c r="O12" s="17">
        <f t="shared" si="3"/>
        <v>0</v>
      </c>
      <c r="P12" s="17">
        <f t="shared" si="4"/>
        <v>0</v>
      </c>
    </row>
    <row r="13" spans="1:16" ht="24.75" customHeight="1">
      <c r="A13" s="32" t="s">
        <v>87</v>
      </c>
      <c r="B13" s="21">
        <v>1</v>
      </c>
      <c r="C13" s="39">
        <v>725000</v>
      </c>
      <c r="D13" s="9" t="s">
        <v>134</v>
      </c>
      <c r="E13" s="39" t="s">
        <v>129</v>
      </c>
      <c r="F13" s="12"/>
      <c r="G13" s="17">
        <v>37.16</v>
      </c>
      <c r="H13" s="39"/>
      <c r="I13" s="39"/>
      <c r="J13" s="39"/>
      <c r="K13" s="39"/>
      <c r="L13" s="17">
        <f t="shared" si="0"/>
        <v>0</v>
      </c>
      <c r="M13" s="17">
        <f t="shared" si="1"/>
        <v>0</v>
      </c>
      <c r="N13" s="17">
        <f t="shared" si="2"/>
        <v>0</v>
      </c>
      <c r="O13" s="17">
        <f t="shared" si="3"/>
        <v>0</v>
      </c>
      <c r="P13" s="17">
        <f t="shared" si="4"/>
        <v>0</v>
      </c>
    </row>
    <row r="14" spans="1:16" ht="24.75" customHeight="1">
      <c r="A14" s="43" t="s">
        <v>91</v>
      </c>
      <c r="B14" s="21">
        <v>1</v>
      </c>
      <c r="C14" s="39">
        <v>619232</v>
      </c>
      <c r="D14" s="9" t="s">
        <v>109</v>
      </c>
      <c r="E14" s="39" t="s">
        <v>63</v>
      </c>
      <c r="F14" s="12"/>
      <c r="G14" s="17">
        <v>99.75</v>
      </c>
      <c r="H14" s="39">
        <v>4</v>
      </c>
      <c r="I14" s="39" t="s">
        <v>66</v>
      </c>
      <c r="J14" s="39"/>
      <c r="K14" s="39"/>
      <c r="L14" s="17">
        <f t="shared" si="0"/>
        <v>0</v>
      </c>
      <c r="M14" s="17">
        <f t="shared" si="1"/>
        <v>0</v>
      </c>
      <c r="N14" s="17">
        <f t="shared" si="2"/>
        <v>0</v>
      </c>
      <c r="O14" s="17">
        <f t="shared" si="3"/>
        <v>0</v>
      </c>
      <c r="P14" s="17">
        <f t="shared" si="4"/>
        <v>103.75</v>
      </c>
    </row>
    <row r="15" spans="1:16" ht="24.75" customHeight="1">
      <c r="A15" s="43" t="s">
        <v>88</v>
      </c>
      <c r="B15" s="21">
        <v>1</v>
      </c>
      <c r="C15" s="39">
        <v>725134</v>
      </c>
      <c r="D15" s="9" t="s">
        <v>110</v>
      </c>
      <c r="E15" s="39" t="s">
        <v>63</v>
      </c>
      <c r="F15" s="12"/>
      <c r="G15" s="17">
        <v>27.61</v>
      </c>
      <c r="H15" s="39">
        <v>4</v>
      </c>
      <c r="I15" s="39" t="s">
        <v>49</v>
      </c>
      <c r="J15" s="39"/>
      <c r="K15" s="39"/>
      <c r="L15" s="17">
        <f t="shared" si="0"/>
        <v>0</v>
      </c>
      <c r="M15" s="17">
        <f t="shared" si="1"/>
        <v>0</v>
      </c>
      <c r="N15" s="17">
        <f t="shared" si="2"/>
        <v>0</v>
      </c>
      <c r="O15" s="17">
        <f t="shared" si="3"/>
        <v>31.61</v>
      </c>
      <c r="P15" s="17">
        <f t="shared" si="4"/>
        <v>0</v>
      </c>
    </row>
    <row r="16" spans="1:16" ht="24.75" customHeight="1">
      <c r="A16" s="43" t="s">
        <v>88</v>
      </c>
      <c r="B16" s="21">
        <v>1</v>
      </c>
      <c r="C16" s="39">
        <v>725186</v>
      </c>
      <c r="D16" s="9" t="s">
        <v>111</v>
      </c>
      <c r="E16" s="39" t="s">
        <v>63</v>
      </c>
      <c r="F16" s="12"/>
      <c r="G16" s="17">
        <v>23.43</v>
      </c>
      <c r="H16" s="39">
        <v>4</v>
      </c>
      <c r="I16" s="39" t="s">
        <v>8</v>
      </c>
      <c r="J16" s="39"/>
      <c r="K16" s="39"/>
      <c r="L16" s="17">
        <f t="shared" si="0"/>
        <v>0</v>
      </c>
      <c r="M16" s="17">
        <f t="shared" si="1"/>
        <v>27.43</v>
      </c>
      <c r="N16" s="17">
        <f t="shared" si="2"/>
        <v>0</v>
      </c>
      <c r="O16" s="17">
        <f t="shared" si="3"/>
        <v>0</v>
      </c>
      <c r="P16" s="17">
        <f t="shared" si="4"/>
        <v>0</v>
      </c>
    </row>
    <row r="17" spans="1:16" ht="24.75" customHeight="1">
      <c r="A17" s="43" t="s">
        <v>90</v>
      </c>
      <c r="B17" s="21">
        <v>1</v>
      </c>
      <c r="C17" s="39">
        <v>619589</v>
      </c>
      <c r="D17" s="9" t="s">
        <v>112</v>
      </c>
      <c r="E17" s="39" t="s">
        <v>63</v>
      </c>
      <c r="F17" s="12"/>
      <c r="G17" s="17">
        <v>119.86</v>
      </c>
      <c r="H17" s="39">
        <v>4</v>
      </c>
      <c r="I17" s="39" t="s">
        <v>8</v>
      </c>
      <c r="J17" s="39">
        <v>4</v>
      </c>
      <c r="K17" s="39" t="s">
        <v>8</v>
      </c>
      <c r="L17" s="17">
        <f t="shared" si="0"/>
        <v>0</v>
      </c>
      <c r="M17" s="17">
        <f t="shared" si="1"/>
        <v>127.86</v>
      </c>
      <c r="N17" s="17">
        <f t="shared" si="2"/>
        <v>0</v>
      </c>
      <c r="O17" s="17">
        <f t="shared" si="3"/>
        <v>0</v>
      </c>
      <c r="P17" s="17">
        <f t="shared" si="4"/>
        <v>0</v>
      </c>
    </row>
    <row r="18" spans="1:16" ht="24.75" customHeight="1">
      <c r="A18" s="41" t="s">
        <v>58</v>
      </c>
      <c r="B18" s="21">
        <v>1</v>
      </c>
      <c r="C18" s="39">
        <v>724705</v>
      </c>
      <c r="D18" s="39" t="s">
        <v>135</v>
      </c>
      <c r="E18" s="39" t="s">
        <v>129</v>
      </c>
      <c r="F18" s="12"/>
      <c r="G18" s="17">
        <v>41.34</v>
      </c>
      <c r="H18" s="39"/>
      <c r="I18" s="39"/>
      <c r="J18" s="39"/>
      <c r="K18" s="39"/>
      <c r="L18" s="17">
        <f t="shared" si="0"/>
        <v>0</v>
      </c>
      <c r="M18" s="17">
        <f t="shared" si="1"/>
        <v>0</v>
      </c>
      <c r="N18" s="17">
        <f t="shared" si="2"/>
        <v>0</v>
      </c>
      <c r="O18" s="17">
        <f t="shared" si="3"/>
        <v>0</v>
      </c>
      <c r="P18" s="17">
        <f t="shared" si="4"/>
        <v>0</v>
      </c>
    </row>
    <row r="19" spans="1:16" ht="24.75" customHeight="1">
      <c r="A19" s="32" t="s">
        <v>89</v>
      </c>
      <c r="B19" s="21">
        <v>1</v>
      </c>
      <c r="C19" s="39">
        <v>725043</v>
      </c>
      <c r="D19" s="39" t="s">
        <v>136</v>
      </c>
      <c r="E19" s="39" t="s">
        <v>129</v>
      </c>
      <c r="F19" s="12"/>
      <c r="G19" s="17">
        <v>36.02</v>
      </c>
      <c r="H19" s="39"/>
      <c r="I19" s="39"/>
      <c r="J19" s="39"/>
      <c r="K19" s="39"/>
      <c r="L19" s="17">
        <f t="shared" si="0"/>
        <v>0</v>
      </c>
      <c r="M19" s="17">
        <f t="shared" si="1"/>
        <v>0</v>
      </c>
      <c r="N19" s="17">
        <f t="shared" si="2"/>
        <v>0</v>
      </c>
      <c r="O19" s="17">
        <f t="shared" si="3"/>
        <v>0</v>
      </c>
      <c r="P19" s="17">
        <f t="shared" si="4"/>
        <v>0</v>
      </c>
    </row>
    <row r="20" spans="1:16" ht="24.75" customHeight="1">
      <c r="A20" s="53" t="s">
        <v>59</v>
      </c>
      <c r="B20" s="21">
        <v>1</v>
      </c>
      <c r="C20" s="39">
        <v>611583</v>
      </c>
      <c r="D20" s="39" t="s">
        <v>62</v>
      </c>
      <c r="E20" s="39" t="s">
        <v>63</v>
      </c>
      <c r="F20" s="12"/>
      <c r="G20" s="17">
        <v>107.86</v>
      </c>
      <c r="H20" s="39">
        <v>4</v>
      </c>
      <c r="I20" s="39" t="s">
        <v>8</v>
      </c>
      <c r="J20" s="39"/>
      <c r="K20" s="39"/>
      <c r="L20" s="17">
        <f t="shared" si="0"/>
        <v>0</v>
      </c>
      <c r="M20" s="17">
        <f t="shared" si="1"/>
        <v>111.86</v>
      </c>
      <c r="N20" s="17">
        <f t="shared" si="2"/>
        <v>0</v>
      </c>
      <c r="O20" s="17">
        <f t="shared" si="3"/>
        <v>0</v>
      </c>
      <c r="P20" s="17">
        <f t="shared" si="4"/>
        <v>0</v>
      </c>
    </row>
    <row r="21" spans="1:16" ht="24.75" customHeight="1">
      <c r="A21" s="53" t="s">
        <v>92</v>
      </c>
      <c r="B21" s="21">
        <v>1</v>
      </c>
      <c r="C21" s="39">
        <v>612768</v>
      </c>
      <c r="D21" s="39" t="s">
        <v>113</v>
      </c>
      <c r="E21" s="39" t="s">
        <v>63</v>
      </c>
      <c r="F21" s="12"/>
      <c r="G21" s="17">
        <v>98.37</v>
      </c>
      <c r="H21" s="39">
        <v>4</v>
      </c>
      <c r="I21" s="39" t="s">
        <v>8</v>
      </c>
      <c r="J21" s="39"/>
      <c r="K21" s="39"/>
      <c r="L21" s="17">
        <f t="shared" si="0"/>
        <v>0</v>
      </c>
      <c r="M21" s="17">
        <f t="shared" si="1"/>
        <v>102.37</v>
      </c>
      <c r="N21" s="17">
        <f t="shared" si="2"/>
        <v>0</v>
      </c>
      <c r="O21" s="17">
        <f t="shared" si="3"/>
        <v>0</v>
      </c>
      <c r="P21" s="17">
        <f t="shared" si="4"/>
        <v>0</v>
      </c>
    </row>
    <row r="22" spans="1:16" ht="24.75" customHeight="1">
      <c r="A22" s="32" t="s">
        <v>122</v>
      </c>
      <c r="B22" s="21">
        <v>1</v>
      </c>
      <c r="C22" s="39">
        <v>714611</v>
      </c>
      <c r="D22" s="39" t="s">
        <v>137</v>
      </c>
      <c r="E22" s="26" t="s">
        <v>129</v>
      </c>
      <c r="F22" s="12"/>
      <c r="G22" s="17">
        <v>128.84</v>
      </c>
      <c r="H22" s="39">
        <v>4</v>
      </c>
      <c r="I22" s="39" t="s">
        <v>9</v>
      </c>
      <c r="J22" s="39"/>
      <c r="K22" s="39"/>
      <c r="L22" s="17">
        <f t="shared" si="0"/>
        <v>132.84</v>
      </c>
      <c r="M22" s="17">
        <f t="shared" si="1"/>
        <v>0</v>
      </c>
      <c r="N22" s="17">
        <f t="shared" si="2"/>
        <v>0</v>
      </c>
      <c r="O22" s="17">
        <f t="shared" si="3"/>
        <v>0</v>
      </c>
      <c r="P22" s="17">
        <f t="shared" si="4"/>
        <v>0</v>
      </c>
    </row>
    <row r="23" spans="1:16" ht="24.75" customHeight="1">
      <c r="A23" s="43" t="s">
        <v>94</v>
      </c>
      <c r="B23" s="21">
        <v>1</v>
      </c>
      <c r="C23" s="39">
        <v>714945</v>
      </c>
      <c r="D23" s="39" t="s">
        <v>138</v>
      </c>
      <c r="E23" s="26" t="s">
        <v>130</v>
      </c>
      <c r="F23" s="12">
        <v>2023</v>
      </c>
      <c r="G23" s="17">
        <v>110.83</v>
      </c>
      <c r="H23" s="39">
        <v>4</v>
      </c>
      <c r="I23" s="39" t="s">
        <v>9</v>
      </c>
      <c r="J23" s="39">
        <v>4</v>
      </c>
      <c r="K23" s="39" t="s">
        <v>9</v>
      </c>
      <c r="L23" s="17">
        <f t="shared" si="0"/>
        <v>118.83</v>
      </c>
      <c r="M23" s="17">
        <f t="shared" si="1"/>
        <v>0</v>
      </c>
      <c r="N23" s="17">
        <f t="shared" si="2"/>
        <v>0</v>
      </c>
      <c r="O23" s="17">
        <f t="shared" si="3"/>
        <v>0</v>
      </c>
      <c r="P23" s="17">
        <f t="shared" si="4"/>
        <v>0</v>
      </c>
    </row>
    <row r="24" spans="1:16" ht="24.75" customHeight="1">
      <c r="A24" s="32" t="s">
        <v>123</v>
      </c>
      <c r="B24" s="21">
        <v>1</v>
      </c>
      <c r="C24" s="39">
        <v>724989</v>
      </c>
      <c r="D24" s="39" t="s">
        <v>139</v>
      </c>
      <c r="E24" s="26" t="s">
        <v>129</v>
      </c>
      <c r="F24" s="12"/>
      <c r="G24" s="17">
        <v>47.86</v>
      </c>
      <c r="H24" s="39">
        <v>4</v>
      </c>
      <c r="I24" s="39" t="s">
        <v>9</v>
      </c>
      <c r="J24" s="39"/>
      <c r="K24" s="39"/>
      <c r="L24" s="17">
        <f t="shared" si="0"/>
        <v>51.86</v>
      </c>
      <c r="M24" s="17">
        <f t="shared" si="1"/>
        <v>0</v>
      </c>
      <c r="N24" s="17">
        <f t="shared" si="2"/>
        <v>0</v>
      </c>
      <c r="O24" s="17">
        <f t="shared" si="3"/>
        <v>0</v>
      </c>
      <c r="P24" s="17">
        <f t="shared" si="4"/>
        <v>0</v>
      </c>
    </row>
    <row r="25" spans="1:16" ht="24.75" customHeight="1">
      <c r="A25" s="32" t="s">
        <v>114</v>
      </c>
      <c r="B25" s="21">
        <v>1</v>
      </c>
      <c r="C25" s="39">
        <v>725050</v>
      </c>
      <c r="D25" s="39" t="s">
        <v>115</v>
      </c>
      <c r="E25" s="26" t="s">
        <v>63</v>
      </c>
      <c r="F25" s="12"/>
      <c r="G25" s="17">
        <v>23.96</v>
      </c>
      <c r="H25" s="39"/>
      <c r="I25" s="39"/>
      <c r="J25" s="39"/>
      <c r="K25" s="39"/>
      <c r="L25" s="17">
        <f t="shared" si="0"/>
        <v>0</v>
      </c>
      <c r="M25" s="17">
        <f t="shared" si="1"/>
        <v>0</v>
      </c>
      <c r="N25" s="17">
        <f t="shared" si="2"/>
        <v>0</v>
      </c>
      <c r="O25" s="17">
        <f t="shared" si="3"/>
        <v>0</v>
      </c>
      <c r="P25" s="17">
        <f t="shared" si="4"/>
        <v>0</v>
      </c>
    </row>
    <row r="26" spans="1:16" ht="24.75" customHeight="1">
      <c r="A26" s="43" t="s">
        <v>116</v>
      </c>
      <c r="B26" s="21">
        <v>1</v>
      </c>
      <c r="C26" s="39">
        <v>724951</v>
      </c>
      <c r="D26" s="39" t="s">
        <v>117</v>
      </c>
      <c r="E26" s="26" t="s">
        <v>63</v>
      </c>
      <c r="F26" s="12"/>
      <c r="G26" s="17">
        <v>21.1</v>
      </c>
      <c r="H26" s="39"/>
      <c r="I26" s="39"/>
      <c r="J26" s="39"/>
      <c r="K26" s="39"/>
      <c r="L26" s="17">
        <f t="shared" si="0"/>
        <v>0</v>
      </c>
      <c r="M26" s="17">
        <f t="shared" si="1"/>
        <v>0</v>
      </c>
      <c r="N26" s="17">
        <f t="shared" si="2"/>
        <v>0</v>
      </c>
      <c r="O26" s="17">
        <f t="shared" si="3"/>
        <v>0</v>
      </c>
      <c r="P26" s="17">
        <f t="shared" si="4"/>
        <v>0</v>
      </c>
    </row>
    <row r="27" spans="1:16" ht="24.75" customHeight="1">
      <c r="A27" s="43" t="s">
        <v>60</v>
      </c>
      <c r="B27" s="21">
        <v>1</v>
      </c>
      <c r="C27" s="39">
        <v>700134</v>
      </c>
      <c r="D27" s="39" t="s">
        <v>64</v>
      </c>
      <c r="E27" s="26" t="s">
        <v>63</v>
      </c>
      <c r="F27" s="12"/>
      <c r="G27" s="17">
        <v>113.27</v>
      </c>
      <c r="H27" s="39">
        <v>4</v>
      </c>
      <c r="I27" s="39" t="s">
        <v>33</v>
      </c>
      <c r="J27" s="39"/>
      <c r="K27" s="39"/>
      <c r="L27" s="17">
        <f t="shared" si="0"/>
        <v>0</v>
      </c>
      <c r="M27" s="17">
        <f t="shared" si="1"/>
        <v>0</v>
      </c>
      <c r="N27" s="17">
        <f t="shared" si="2"/>
        <v>117.27</v>
      </c>
      <c r="O27" s="17">
        <f t="shared" si="3"/>
        <v>0</v>
      </c>
      <c r="P27" s="17">
        <f t="shared" si="4"/>
        <v>0</v>
      </c>
    </row>
    <row r="28" spans="1:16" ht="24.75" customHeight="1">
      <c r="A28" s="43" t="s">
        <v>61</v>
      </c>
      <c r="B28" s="39">
        <v>1</v>
      </c>
      <c r="C28" s="39">
        <v>606214</v>
      </c>
      <c r="D28" s="39" t="s">
        <v>65</v>
      </c>
      <c r="E28" s="15" t="s">
        <v>129</v>
      </c>
      <c r="F28" s="13"/>
      <c r="G28" s="17">
        <v>132.65</v>
      </c>
      <c r="H28" s="39">
        <v>4</v>
      </c>
      <c r="I28" s="39" t="s">
        <v>66</v>
      </c>
      <c r="J28" s="39">
        <v>4</v>
      </c>
      <c r="K28" s="39" t="s">
        <v>66</v>
      </c>
      <c r="L28" s="17">
        <f t="shared" si="0"/>
        <v>0</v>
      </c>
      <c r="M28" s="17">
        <f t="shared" si="1"/>
        <v>0</v>
      </c>
      <c r="N28" s="17">
        <f t="shared" si="2"/>
        <v>0</v>
      </c>
      <c r="O28" s="17">
        <f t="shared" si="3"/>
        <v>0</v>
      </c>
      <c r="P28" s="17">
        <f t="shared" si="4"/>
        <v>140.65</v>
      </c>
    </row>
    <row r="29" spans="1:16" ht="24.75" customHeight="1">
      <c r="A29" s="32" t="s">
        <v>95</v>
      </c>
      <c r="B29" s="39">
        <v>1</v>
      </c>
      <c r="C29" s="39">
        <v>725061</v>
      </c>
      <c r="D29" s="39" t="s">
        <v>140</v>
      </c>
      <c r="E29" s="15" t="s">
        <v>129</v>
      </c>
      <c r="F29" s="13"/>
      <c r="G29" s="17">
        <v>54.83</v>
      </c>
      <c r="H29" s="39"/>
      <c r="I29" s="39"/>
      <c r="J29" s="39"/>
      <c r="K29" s="39"/>
      <c r="L29" s="17">
        <f t="shared" si="0"/>
        <v>0</v>
      </c>
      <c r="M29" s="17">
        <f t="shared" si="1"/>
        <v>0</v>
      </c>
      <c r="N29" s="17">
        <f t="shared" si="2"/>
        <v>0</v>
      </c>
      <c r="O29" s="17">
        <f t="shared" si="3"/>
        <v>0</v>
      </c>
      <c r="P29" s="17">
        <f t="shared" si="4"/>
        <v>0</v>
      </c>
    </row>
    <row r="30" spans="1:16" ht="24.75" customHeight="1">
      <c r="A30" s="43" t="s">
        <v>40</v>
      </c>
      <c r="B30" s="39">
        <v>1</v>
      </c>
      <c r="C30" s="39">
        <v>622650</v>
      </c>
      <c r="D30" s="39" t="s">
        <v>41</v>
      </c>
      <c r="E30" s="39" t="s">
        <v>129</v>
      </c>
      <c r="F30" s="12"/>
      <c r="G30" s="17">
        <v>109.89</v>
      </c>
      <c r="H30" s="39"/>
      <c r="I30" s="39"/>
      <c r="J30" s="39"/>
      <c r="K30" s="39"/>
      <c r="L30" s="17">
        <f t="shared" si="0"/>
        <v>0</v>
      </c>
      <c r="M30" s="17">
        <f t="shared" si="1"/>
        <v>0</v>
      </c>
      <c r="N30" s="17">
        <f t="shared" si="2"/>
        <v>0</v>
      </c>
      <c r="O30" s="17">
        <f t="shared" si="3"/>
        <v>0</v>
      </c>
      <c r="P30" s="17">
        <f t="shared" si="4"/>
        <v>0</v>
      </c>
    </row>
    <row r="31" spans="1:16" ht="25.5" customHeight="1">
      <c r="A31" s="18" t="s">
        <v>26</v>
      </c>
      <c r="B31" s="18">
        <f>SUM(B4:B30)</f>
        <v>27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</row>
    <row r="32" ht="34.5" customHeight="1"/>
    <row r="33" ht="34.5" customHeight="1"/>
    <row r="34" ht="34.5" customHeight="1"/>
  </sheetData>
  <sheetProtection/>
  <mergeCells count="3">
    <mergeCell ref="A2:P2"/>
    <mergeCell ref="A1:P1"/>
    <mergeCell ref="C31:P31"/>
  </mergeCells>
  <printOptions/>
  <pageMargins left="0.2362204724409449" right="0.2362204724409449" top="0.7480314960629921" bottom="0.35433070866141736" header="0.31496062992125984" footer="0.31496062992125984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119" zoomScaleNormal="119" zoomScalePageLayoutView="0" workbookViewId="0" topLeftCell="A1">
      <selection activeCell="X3" sqref="X3"/>
    </sheetView>
  </sheetViews>
  <sheetFormatPr defaultColWidth="9.140625" defaultRowHeight="15"/>
  <cols>
    <col min="1" max="1" width="12.7109375" style="3" customWidth="1"/>
    <col min="2" max="2" width="4.28125" style="3" customWidth="1"/>
    <col min="3" max="3" width="7.28125" style="3" customWidth="1"/>
    <col min="4" max="4" width="10.8515625" style="3" customWidth="1"/>
    <col min="5" max="5" width="8.421875" style="3" customWidth="1"/>
    <col min="6" max="6" width="6.57421875" style="3" customWidth="1"/>
    <col min="7" max="7" width="3.00390625" style="3" customWidth="1"/>
    <col min="8" max="8" width="8.421875" style="3" customWidth="1"/>
    <col min="9" max="9" width="4.7109375" style="3" customWidth="1"/>
    <col min="10" max="10" width="4.140625" style="3" customWidth="1"/>
    <col min="11" max="11" width="6.28125" style="3" customWidth="1"/>
    <col min="12" max="12" width="6.00390625" style="3" customWidth="1"/>
    <col min="13" max="14" width="4.8515625" style="3" customWidth="1"/>
    <col min="15" max="15" width="6.140625" style="3" customWidth="1"/>
    <col min="16" max="16384" width="9.140625" style="3" customWidth="1"/>
  </cols>
  <sheetData>
    <row r="1" spans="1:15" ht="12" customHeight="1">
      <c r="A1" s="58" t="s">
        <v>178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0" customHeight="1">
      <c r="A2" s="57" t="s">
        <v>183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05" customHeight="1">
      <c r="A3" s="27" t="s">
        <v>0</v>
      </c>
      <c r="B3" s="28" t="s">
        <v>18</v>
      </c>
      <c r="C3" s="27" t="s">
        <v>3</v>
      </c>
      <c r="D3" s="27" t="s">
        <v>22</v>
      </c>
      <c r="E3" s="28" t="s">
        <v>36</v>
      </c>
      <c r="F3" s="28" t="s">
        <v>1</v>
      </c>
      <c r="G3" s="28" t="s">
        <v>4</v>
      </c>
      <c r="H3" s="28" t="s">
        <v>5</v>
      </c>
      <c r="I3" s="28" t="s">
        <v>6</v>
      </c>
      <c r="J3" s="28" t="s">
        <v>7</v>
      </c>
      <c r="K3" s="28" t="s">
        <v>21</v>
      </c>
      <c r="L3" s="28" t="s">
        <v>20</v>
      </c>
      <c r="M3" s="28" t="s">
        <v>19</v>
      </c>
      <c r="N3" s="28" t="s">
        <v>38</v>
      </c>
      <c r="O3" s="28" t="s">
        <v>37</v>
      </c>
    </row>
    <row r="4" spans="1:15" ht="47.25" customHeight="1">
      <c r="A4" s="32" t="s">
        <v>76</v>
      </c>
      <c r="B4" s="16">
        <v>1</v>
      </c>
      <c r="C4" s="16">
        <v>707361</v>
      </c>
      <c r="D4" s="16" t="s">
        <v>75</v>
      </c>
      <c r="E4" s="16" t="s">
        <v>168</v>
      </c>
      <c r="F4" s="52">
        <v>61.72</v>
      </c>
      <c r="G4" s="16">
        <v>4</v>
      </c>
      <c r="H4" s="16" t="s">
        <v>8</v>
      </c>
      <c r="I4" s="16"/>
      <c r="J4" s="16"/>
      <c r="K4" s="52">
        <f>IF(AND(H4="ΕΟΡΔΑΙΑΣ",J4="ΕΟΡΔΑΙΑΣ"),SUM(F4,G4,I4),IF(H4="ΕΟΡΔΑΙΑΣ",SUM(F4,G4),0)+IF(J4="ΕΟΡΔΑΙΑΣ",SUM(F4,I4),0))</f>
        <v>0</v>
      </c>
      <c r="L4" s="52">
        <f>IF(AND(H4="ΚΟΖΑΝΗΣ",J4="ΚΟΖΑΝΗΣ"),SUM(F4,G4,I4),IF(H4="ΚΟΖΑΝΗΣ",SUM(F4,G4),0)+IF(J4="ΚΟΖΑΝΗΣ",SUM(F4,I4),0))</f>
        <v>65.72</v>
      </c>
      <c r="M4" s="52">
        <f>IF(AND(H4="ΒΟΙΟΥ",J4="ΒΟΙΟΥ"),SUM(F4,G4,I4),IF(H4="ΒΟΙΟΥ",SUM(F4,G4),0)+IF(J4="ΒΟΙΟΥ",SUM(F4,I4),0))</f>
        <v>0</v>
      </c>
      <c r="N4" s="52">
        <f>IF(AND($H4="ΣΕΡΒΙΩΝ",$J4="ΣΕΡΒΙΩΝ"),SUM($F4,$G4,$I4),IF($H4="ΣΕΡΒΙΩΝ",SUM($F4,$G4),0)+IF($J4="ΣΕΡΒΙΩΝ",SUM($F4,$I4),0))</f>
        <v>0</v>
      </c>
      <c r="O4" s="52">
        <f>IF(AND($H4="ΒΕΛΒΕΝΤΟΥ",$J4="ΒΕΛΒΕΝΤΟΥ"),SUM($F4,$G4,$I4),IF($H4="ΒΕΛΒΕΝΤΟΥ",SUM($F4,$G4),0)+IF($J4="ΒΕΛΒΕΝΤΟΥ",SUM($F4,$I4),0))</f>
        <v>0</v>
      </c>
    </row>
    <row r="5" spans="1:15" ht="39" customHeight="1">
      <c r="A5" s="32" t="s">
        <v>96</v>
      </c>
      <c r="B5" s="38">
        <v>1</v>
      </c>
      <c r="C5" s="16">
        <v>722072</v>
      </c>
      <c r="D5" s="16" t="s">
        <v>118</v>
      </c>
      <c r="E5" s="16" t="s">
        <v>168</v>
      </c>
      <c r="F5" s="52">
        <v>54.77</v>
      </c>
      <c r="G5" s="16">
        <v>4</v>
      </c>
      <c r="H5" s="16" t="s">
        <v>8</v>
      </c>
      <c r="I5" s="16"/>
      <c r="J5" s="16"/>
      <c r="K5" s="52">
        <f>IF(AND(H5="ΕΟΡΔΑΙΑΣ",J5="ΕΟΡΔΑΙΑΣ"),SUM(F5,G5,I5),IF(H5="ΕΟΡΔΑΙΑΣ",SUM(F5,G5),0)+IF(J5="ΕΟΡΔΑΙΑΣ",SUM(F5,I5),0))</f>
        <v>0</v>
      </c>
      <c r="L5" s="52">
        <f>IF(AND(H5="ΚΟΖΑΝΗΣ",J5="ΚΟΖΑΝΗΣ"),SUM(F5,G5,I5),IF(H5="ΚΟΖΑΝΗΣ",SUM(F5,G5),0)+IF(J5="ΚΟΖΑΝΗΣ",SUM(F5,I5),0))</f>
        <v>58.77</v>
      </c>
      <c r="M5" s="52">
        <f>IF(AND(H5="ΒΟΙΟΥ",J5="ΒΟΙΟΥ"),SUM(F5,G5,I5),IF(H5="ΒΟΙΟΥ",SUM(F5,G5),0)+IF(J5="ΒΟΙΟΥ",SUM(F5,I5),0))</f>
        <v>0</v>
      </c>
      <c r="N5" s="52">
        <f>IF(AND($H5="ΣΕΡΒΙΩΝ",$J5="ΣΕΡΒΙΩΝ"),SUM($F5,$G5,$I5),IF($H5="ΣΕΡΒΙΩΝ",SUM($F5,$G5),0)+IF($J5="ΣΕΡΒΙΩΝ",SUM($F5,$I5),0))</f>
        <v>0</v>
      </c>
      <c r="O5" s="52">
        <f>IF(AND($H5="ΒΕΛΒΕΝΤΟΥ",$J5="ΒΕΛΒΕΝΤΟΥ"),SUM($F5,$G5,$I5),IF($H5="ΒΕΛΒΕΝΤΟΥ",SUM($F5,$G5),0)+IF($J5="ΒΕΛΒΕΝΤΟΥ",SUM($F5,$I5),0))</f>
        <v>0</v>
      </c>
    </row>
    <row r="6" spans="1:15" ht="45.75" customHeight="1">
      <c r="A6" s="32" t="s">
        <v>97</v>
      </c>
      <c r="B6" s="38">
        <v>1</v>
      </c>
      <c r="C6" s="16">
        <v>714786</v>
      </c>
      <c r="D6" s="16" t="s">
        <v>119</v>
      </c>
      <c r="E6" s="16" t="s">
        <v>168</v>
      </c>
      <c r="F6" s="52">
        <v>62.12</v>
      </c>
      <c r="G6" s="16">
        <v>4</v>
      </c>
      <c r="H6" s="16" t="s">
        <v>8</v>
      </c>
      <c r="I6" s="16"/>
      <c r="J6" s="16"/>
      <c r="K6" s="52">
        <f>IF(AND(H6="ΕΟΡΔΑΙΑΣ",J6="ΕΟΡΔΑΙΑΣ"),SUM(F6,G6,I6),IF(H6="ΕΟΡΔΑΙΑΣ",SUM(F6,G6),0)+IF(J6="ΕΟΡΔΑΙΑΣ",SUM(F6,I6),0))</f>
        <v>0</v>
      </c>
      <c r="L6" s="52">
        <f>IF(AND(H6="ΚΟΖΑΝΗΣ",J6="ΚΟΖΑΝΗΣ"),SUM(F6,G6,I6),IF(H6="ΚΟΖΑΝΗΣ",SUM(F6,G6),0)+IF(J6="ΚΟΖΑΝΗΣ",SUM(F6,I6),0))</f>
        <v>66.12</v>
      </c>
      <c r="M6" s="52">
        <f>IF(AND(H6="ΒΟΙΟΥ",J6="ΒΟΙΟΥ"),SUM(F6,G6,I6),IF(H6="ΒΟΙΟΥ",SUM(F6,G6),0)+IF(J6="ΒΟΙΟΥ",SUM(F6,I6),0))</f>
        <v>0</v>
      </c>
      <c r="N6" s="52">
        <f>IF(AND($H6="ΣΕΡΒΙΩΝ",$J6="ΣΕΡΒΙΩΝ"),SUM($F6,$G6,$I6),IF($H6="ΣΕΡΒΙΩΝ",SUM($F6,$G6),0)+IF($J6="ΣΕΡΒΙΩΝ",SUM($F6,$I6),0))</f>
        <v>0</v>
      </c>
      <c r="O6" s="52">
        <f>IF(AND($H6="ΒΕΛΒΕΝΤΟΥ",$J6="ΒΕΛΒΕΝΤΟΥ"),SUM($F6,$G6,$I6),IF($H6="ΒΕΛΒΕΝΤΟΥ",SUM($F6,$G6),0)+IF($J6="ΒΕΛΒΕΝΤΟΥ",SUM($F6,$I6),0))</f>
        <v>0</v>
      </c>
    </row>
    <row r="7" spans="1:15" ht="43.5" customHeight="1">
      <c r="A7" s="32" t="s">
        <v>98</v>
      </c>
      <c r="B7" s="38">
        <v>1</v>
      </c>
      <c r="C7" s="16">
        <v>707364</v>
      </c>
      <c r="D7" s="16" t="s">
        <v>120</v>
      </c>
      <c r="E7" s="16" t="s">
        <v>168</v>
      </c>
      <c r="F7" s="52">
        <v>72.43</v>
      </c>
      <c r="G7" s="16"/>
      <c r="H7" s="16"/>
      <c r="I7" s="16"/>
      <c r="J7" s="16"/>
      <c r="K7" s="52">
        <f>IF(AND(H7="ΕΟΡΔΑΙΑΣ",J7="ΕΟΡΔΑΙΑΣ"),SUM(F7,G7,I7),IF(H7="ΕΟΡΔΑΙΑΣ",SUM(F7,G7),0)+IF(J7="ΕΟΡΔΑΙΑΣ",SUM(F7,I7),0))</f>
        <v>0</v>
      </c>
      <c r="L7" s="52">
        <f>IF(AND(H7="ΚΟΖΑΝΗΣ",J7="ΚΟΖΑΝΗΣ"),SUM(F7,G7,I7),IF(H7="ΚΟΖΑΝΗΣ",SUM(F7,G7),0)+IF(J7="ΚΟΖΑΝΗΣ",SUM(F7,I7),0))</f>
        <v>0</v>
      </c>
      <c r="M7" s="52">
        <f>IF(AND(H7="ΒΟΙΟΥ",J7="ΒΟΙΟΥ"),SUM(F7,G7,I7),IF(H7="ΒΟΙΟΥ",SUM(F7,G7),0)+IF(J7="ΒΟΙΟΥ",SUM(F7,I7),0))</f>
        <v>0</v>
      </c>
      <c r="N7" s="52">
        <f>IF(AND($H7="ΣΕΡΒΙΩΝ",$J7="ΣΕΡΒΙΩΝ"),SUM($F7,$G7,$I7),IF($H7="ΣΕΡΒΙΩΝ",SUM($F7,$G7),0)+IF($J7="ΣΕΡΒΙΩΝ",SUM($F7,$I7),0))</f>
        <v>0</v>
      </c>
      <c r="O7" s="52">
        <f>IF(AND($H7="ΒΕΛΒΕΝΤΟΥ",$J7="ΒΕΛΒΕΝΤΟΥ"),SUM($F7,$G7,$I7),IF($H7="ΒΕΛΒΕΝΤΟΥ",SUM($F7,$G7),0)+IF($J7="ΒΕΛΒΕΝΤΟΥ",SUM($F7,$I7),0))</f>
        <v>0</v>
      </c>
    </row>
    <row r="8" spans="1:15" ht="48" customHeight="1">
      <c r="A8" s="56" t="s">
        <v>26</v>
      </c>
      <c r="B8" s="56">
        <f>SUM(B4:B7)</f>
        <v>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ht="34.5" customHeight="1"/>
    <row r="10" ht="34.5" customHeight="1"/>
    <row r="11" ht="34.5" customHeight="1"/>
  </sheetData>
  <sheetProtection/>
  <mergeCells count="3">
    <mergeCell ref="A1:O1"/>
    <mergeCell ref="A2:O2"/>
    <mergeCell ref="C8:O8"/>
  </mergeCells>
  <printOptions/>
  <pageMargins left="0.2362204724409449" right="0.2362204724409449" top="0.7480314960629921" bottom="0.35433070866141736" header="0.31496062992125984" footer="0.31496062992125984"/>
  <pageSetup fitToHeight="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114" zoomScaleNormal="114" zoomScalePageLayoutView="0" workbookViewId="0" topLeftCell="A1">
      <pane xSplit="4" ySplit="3" topLeftCell="E4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A2" sqref="A2:P2"/>
    </sheetView>
  </sheetViews>
  <sheetFormatPr defaultColWidth="9.140625" defaultRowHeight="15"/>
  <cols>
    <col min="1" max="1" width="16.00390625" style="1" customWidth="1"/>
    <col min="2" max="2" width="4.140625" style="2" customWidth="1"/>
    <col min="3" max="3" width="6.8515625" style="2" customWidth="1"/>
    <col min="4" max="4" width="11.00390625" style="2" customWidth="1"/>
    <col min="5" max="5" width="6.57421875" style="2" customWidth="1"/>
    <col min="6" max="6" width="4.28125" style="2" customWidth="1"/>
    <col min="7" max="7" width="7.8515625" style="2" customWidth="1"/>
    <col min="8" max="8" width="4.140625" style="2" customWidth="1"/>
    <col min="9" max="9" width="7.140625" style="2" customWidth="1"/>
    <col min="10" max="10" width="4.140625" style="2" customWidth="1"/>
    <col min="11" max="11" width="7.8515625" style="2" customWidth="1"/>
    <col min="12" max="12" width="5.00390625" style="2" customWidth="1"/>
    <col min="13" max="13" width="4.7109375" style="2" customWidth="1"/>
    <col min="14" max="14" width="5.140625" style="2" customWidth="1"/>
    <col min="15" max="15" width="5.57421875" style="2" customWidth="1"/>
    <col min="16" max="16" width="7.00390625" style="2" customWidth="1"/>
    <col min="17" max="16384" width="9.140625" style="2" customWidth="1"/>
  </cols>
  <sheetData>
    <row r="1" spans="1:16" ht="17.25" customHeight="1" thickBot="1">
      <c r="A1" s="67" t="s">
        <v>176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4" customFormat="1" ht="30.75" customHeight="1">
      <c r="A2" s="68" t="s">
        <v>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10.25" customHeight="1">
      <c r="A3" s="5" t="s">
        <v>0</v>
      </c>
      <c r="B3" s="6" t="s">
        <v>18</v>
      </c>
      <c r="C3" s="5" t="s">
        <v>3</v>
      </c>
      <c r="D3" s="5" t="s">
        <v>22</v>
      </c>
      <c r="E3" s="6" t="s">
        <v>35</v>
      </c>
      <c r="F3" s="6" t="s">
        <v>2</v>
      </c>
      <c r="G3" s="6" t="s">
        <v>1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21</v>
      </c>
      <c r="M3" s="6" t="s">
        <v>20</v>
      </c>
      <c r="N3" s="6" t="s">
        <v>51</v>
      </c>
      <c r="O3" s="6" t="s">
        <v>38</v>
      </c>
      <c r="P3" s="6" t="s">
        <v>29</v>
      </c>
    </row>
    <row r="4" spans="1:16" ht="29.25" customHeight="1">
      <c r="A4" s="29" t="s">
        <v>151</v>
      </c>
      <c r="B4" s="34">
        <v>1</v>
      </c>
      <c r="C4" s="16">
        <v>614280</v>
      </c>
      <c r="D4" s="16" t="s">
        <v>149</v>
      </c>
      <c r="E4" s="16" t="s">
        <v>129</v>
      </c>
      <c r="F4" s="16"/>
      <c r="G4" s="16">
        <v>108.8</v>
      </c>
      <c r="H4" s="16">
        <v>4</v>
      </c>
      <c r="I4" s="20" t="s">
        <v>8</v>
      </c>
      <c r="J4" s="16">
        <v>4</v>
      </c>
      <c r="K4" s="16" t="s">
        <v>8</v>
      </c>
      <c r="L4" s="8">
        <f aca="true" t="shared" si="0" ref="L4:L11">IF(AND(I4="ΕΟΡΔΑΙΑΣ",K4="ΕΟΡΔΑΙΑΣ"),SUM(G4,H4,J4),IF(I4="ΕΟΡΔΑΙΑΣ",SUM(G4,H4),0)+IF(K4="ΕΟΡΔΑΙΑΣ",SUM(G4,J4),0))</f>
        <v>0</v>
      </c>
      <c r="M4" s="8">
        <f aca="true" t="shared" si="1" ref="M4:M11">IF(AND(I4="ΚΟΖΑΝΗΣ",K4="ΚΟΖΑΝΗΣ"),SUM(G4,H4,J4),IF(I4="ΚΟΖΑΝΗΣ",SUM(G4,H4),0)+IF(K4="ΚΟΖΑΝΗΣ",SUM(G4,J4),0))</f>
        <v>116.8</v>
      </c>
      <c r="N4" s="8">
        <f aca="true" t="shared" si="2" ref="N4:N11">IF(AND(I4="ΒΟΙΟΥ",K4="ΒΟΙΟΥ"),SUM(G4,H4,J4),IF(I4="ΒΟΙΟΥ",SUM(G4,H4),0)+IF(K4="ΒΟΙΟΥ",SUM(G4,J4),0))</f>
        <v>0</v>
      </c>
      <c r="O4" s="8">
        <f aca="true" t="shared" si="3" ref="O4:O11">IF(AND(I4="ΣΕΡΒΙΩΝ",K4="ΣΕΡΒΙΩΝ"),SUM(G4,H4,J4),IF(I4="ΣΕΡΒΙΩΝ",SUM(G4,H4),0)+IF(K4="ΣΕΡΒΙΩΝ",SUM(J4,I4),0))</f>
        <v>0</v>
      </c>
      <c r="P4" s="8">
        <f aca="true" t="shared" si="4" ref="P4:P11">IF(AND(I4="ΒΕΛΒΕΝΤΟΥ",K4="ΒΕΛΒΕΝΤΟΥ"),SUM(G4,H4,J4),IF(I4="ΒΕΛΒΕΝΤΟΥ",SUM(G4,H4),0)+IF(K4="ΒΕΛΒΕΝΤΟΥ",SUM(G4,J4),0))</f>
        <v>0</v>
      </c>
    </row>
    <row r="5" spans="1:16" ht="29.25" customHeight="1">
      <c r="A5" s="32" t="s">
        <v>152</v>
      </c>
      <c r="B5" s="34">
        <v>1</v>
      </c>
      <c r="C5" s="38">
        <v>613736</v>
      </c>
      <c r="D5" s="38" t="s">
        <v>150</v>
      </c>
      <c r="E5" s="16" t="s">
        <v>129</v>
      </c>
      <c r="F5" s="38"/>
      <c r="G5" s="38">
        <v>96.53</v>
      </c>
      <c r="H5" s="38">
        <v>4</v>
      </c>
      <c r="I5" s="38" t="s">
        <v>9</v>
      </c>
      <c r="J5" s="38"/>
      <c r="K5" s="38"/>
      <c r="L5" s="8">
        <f t="shared" si="0"/>
        <v>100.53</v>
      </c>
      <c r="M5" s="8">
        <f t="shared" si="1"/>
        <v>0</v>
      </c>
      <c r="N5" s="8">
        <f t="shared" si="2"/>
        <v>0</v>
      </c>
      <c r="O5" s="8">
        <f t="shared" si="3"/>
        <v>0</v>
      </c>
      <c r="P5" s="8">
        <f t="shared" si="4"/>
        <v>0</v>
      </c>
    </row>
    <row r="6" spans="1:16" ht="29.25" customHeight="1">
      <c r="A6" s="32" t="s">
        <v>82</v>
      </c>
      <c r="B6" s="34">
        <v>1</v>
      </c>
      <c r="C6" s="38">
        <v>618436</v>
      </c>
      <c r="D6" s="38" t="s">
        <v>153</v>
      </c>
      <c r="E6" s="16" t="s">
        <v>129</v>
      </c>
      <c r="F6" s="38"/>
      <c r="G6" s="38">
        <v>85.82</v>
      </c>
      <c r="H6" s="38">
        <v>4</v>
      </c>
      <c r="I6" s="20" t="s">
        <v>8</v>
      </c>
      <c r="J6" s="38"/>
      <c r="K6" s="38"/>
      <c r="L6" s="8">
        <f t="shared" si="0"/>
        <v>0</v>
      </c>
      <c r="M6" s="8">
        <f t="shared" si="1"/>
        <v>89.82</v>
      </c>
      <c r="N6" s="8">
        <f t="shared" si="2"/>
        <v>0</v>
      </c>
      <c r="O6" s="8">
        <f t="shared" si="3"/>
        <v>0</v>
      </c>
      <c r="P6" s="8">
        <f t="shared" si="4"/>
        <v>0</v>
      </c>
    </row>
    <row r="7" spans="1:16" ht="29.25" customHeight="1">
      <c r="A7" s="43" t="s">
        <v>30</v>
      </c>
      <c r="B7" s="34">
        <v>1</v>
      </c>
      <c r="C7" s="20">
        <v>568083</v>
      </c>
      <c r="D7" s="20" t="s">
        <v>69</v>
      </c>
      <c r="E7" s="16" t="s">
        <v>129</v>
      </c>
      <c r="F7" s="24"/>
      <c r="G7" s="25">
        <v>207.07</v>
      </c>
      <c r="H7" s="20">
        <v>4</v>
      </c>
      <c r="I7" s="20" t="s">
        <v>8</v>
      </c>
      <c r="J7" s="20"/>
      <c r="K7" s="20"/>
      <c r="L7" s="8">
        <f t="shared" si="0"/>
        <v>0</v>
      </c>
      <c r="M7" s="8">
        <f t="shared" si="1"/>
        <v>211.07</v>
      </c>
      <c r="N7" s="8">
        <f t="shared" si="2"/>
        <v>0</v>
      </c>
      <c r="O7" s="8">
        <f t="shared" si="3"/>
        <v>0</v>
      </c>
      <c r="P7" s="8">
        <f t="shared" si="4"/>
        <v>0</v>
      </c>
    </row>
    <row r="8" spans="1:16" ht="24.75" customHeight="1">
      <c r="A8" s="69" t="s">
        <v>24</v>
      </c>
      <c r="B8" s="34">
        <v>1</v>
      </c>
      <c r="C8" s="34">
        <v>602008</v>
      </c>
      <c r="D8" s="34" t="s">
        <v>67</v>
      </c>
      <c r="E8" s="16" t="s">
        <v>129</v>
      </c>
      <c r="F8" s="7"/>
      <c r="G8" s="8">
        <v>84.47</v>
      </c>
      <c r="H8" s="34">
        <v>4</v>
      </c>
      <c r="I8" s="34" t="s">
        <v>9</v>
      </c>
      <c r="J8" s="34"/>
      <c r="K8" s="34"/>
      <c r="L8" s="8">
        <f t="shared" si="0"/>
        <v>88.47</v>
      </c>
      <c r="M8" s="8">
        <f t="shared" si="1"/>
        <v>0</v>
      </c>
      <c r="N8" s="8">
        <f t="shared" si="2"/>
        <v>0</v>
      </c>
      <c r="O8" s="8">
        <f t="shared" si="3"/>
        <v>0</v>
      </c>
      <c r="P8" s="8">
        <f t="shared" si="4"/>
        <v>0</v>
      </c>
    </row>
    <row r="9" spans="1:16" ht="24.75" customHeight="1">
      <c r="A9" s="70"/>
      <c r="B9" s="34">
        <v>1</v>
      </c>
      <c r="C9" s="34">
        <v>621200</v>
      </c>
      <c r="D9" s="34" t="s">
        <v>68</v>
      </c>
      <c r="E9" s="16" t="s">
        <v>129</v>
      </c>
      <c r="F9" s="7"/>
      <c r="G9" s="8">
        <v>95.05</v>
      </c>
      <c r="H9" s="34">
        <v>4</v>
      </c>
      <c r="I9" s="34" t="s">
        <v>9</v>
      </c>
      <c r="J9" s="34">
        <v>4</v>
      </c>
      <c r="K9" s="34" t="s">
        <v>9</v>
      </c>
      <c r="L9" s="8">
        <f t="shared" si="0"/>
        <v>103.05</v>
      </c>
      <c r="M9" s="8">
        <f t="shared" si="1"/>
        <v>0</v>
      </c>
      <c r="N9" s="8">
        <f t="shared" si="2"/>
        <v>0</v>
      </c>
      <c r="O9" s="8">
        <f t="shared" si="3"/>
        <v>0</v>
      </c>
      <c r="P9" s="8">
        <f t="shared" si="4"/>
        <v>0</v>
      </c>
    </row>
    <row r="10" spans="1:16" ht="24.75" customHeight="1">
      <c r="A10" s="73" t="s">
        <v>78</v>
      </c>
      <c r="B10" s="34">
        <v>1</v>
      </c>
      <c r="C10" s="34">
        <v>600205</v>
      </c>
      <c r="D10" s="34" t="s">
        <v>103</v>
      </c>
      <c r="E10" s="16" t="s">
        <v>63</v>
      </c>
      <c r="F10" s="7"/>
      <c r="G10" s="8">
        <v>130.37</v>
      </c>
      <c r="H10" s="34">
        <v>4</v>
      </c>
      <c r="I10" s="34" t="s">
        <v>8</v>
      </c>
      <c r="J10" s="34"/>
      <c r="K10" s="34"/>
      <c r="L10" s="8">
        <f t="shared" si="0"/>
        <v>0</v>
      </c>
      <c r="M10" s="8">
        <f t="shared" si="1"/>
        <v>134.37</v>
      </c>
      <c r="N10" s="8">
        <f t="shared" si="2"/>
        <v>0</v>
      </c>
      <c r="O10" s="8">
        <f t="shared" si="3"/>
        <v>0</v>
      </c>
      <c r="P10" s="8">
        <f t="shared" si="4"/>
        <v>0</v>
      </c>
    </row>
    <row r="11" spans="1:16" ht="24.75" customHeight="1">
      <c r="A11" s="74"/>
      <c r="B11" s="35">
        <v>1</v>
      </c>
      <c r="C11" s="35">
        <v>717343</v>
      </c>
      <c r="D11" s="35" t="s">
        <v>104</v>
      </c>
      <c r="E11" s="16" t="s">
        <v>63</v>
      </c>
      <c r="F11" s="7"/>
      <c r="G11" s="8">
        <v>50.21</v>
      </c>
      <c r="H11" s="35">
        <v>4</v>
      </c>
      <c r="I11" s="39" t="s">
        <v>8</v>
      </c>
      <c r="J11" s="35"/>
      <c r="K11" s="35"/>
      <c r="L11" s="8">
        <f t="shared" si="0"/>
        <v>0</v>
      </c>
      <c r="M11" s="8">
        <f t="shared" si="1"/>
        <v>54.21</v>
      </c>
      <c r="N11" s="8">
        <f t="shared" si="2"/>
        <v>0</v>
      </c>
      <c r="O11" s="8">
        <f t="shared" si="3"/>
        <v>0</v>
      </c>
      <c r="P11" s="8">
        <f t="shared" si="4"/>
        <v>0</v>
      </c>
    </row>
    <row r="12" spans="1:16" ht="24.75" customHeight="1">
      <c r="A12" s="30" t="s">
        <v>56</v>
      </c>
      <c r="B12" s="31">
        <v>1</v>
      </c>
      <c r="C12" s="31">
        <v>700586</v>
      </c>
      <c r="D12" s="9" t="s">
        <v>70</v>
      </c>
      <c r="E12" s="31" t="s">
        <v>130</v>
      </c>
      <c r="F12" s="7">
        <v>2021</v>
      </c>
      <c r="G12" s="8">
        <v>92.79</v>
      </c>
      <c r="H12" s="31">
        <v>4</v>
      </c>
      <c r="I12" s="31" t="s">
        <v>8</v>
      </c>
      <c r="J12" s="31"/>
      <c r="K12" s="31"/>
      <c r="L12" s="8">
        <f aca="true" t="shared" si="5" ref="L12:L58">IF(AND(I12="ΕΟΡΔΑΙΑΣ",K12="ΕΟΡΔΑΙΑΣ"),SUM(G12,H12,J12),IF(I12="ΕΟΡΔΑΙΑΣ",SUM(G12,H12),0)+IF(K12="ΕΟΡΔΑΙΑΣ",SUM(G12,J12),0))</f>
        <v>0</v>
      </c>
      <c r="M12" s="8">
        <f aca="true" t="shared" si="6" ref="M12:M58">IF(AND(I12="ΚΟΖΑΝΗΣ",K12="ΚΟΖΑΝΗΣ"),SUM(G12,H12,J12),IF(I12="ΚΟΖΑΝΗΣ",SUM(G12,H12),0)+IF(K12="ΚΟΖΑΝΗΣ",SUM(G12,J12),0))</f>
        <v>96.79</v>
      </c>
      <c r="N12" s="8">
        <f aca="true" t="shared" si="7" ref="N12:N58">IF(AND(I12="ΒΟΙΟΥ",K12="ΒΟΙΟΥ"),SUM(G12,H12,J12),IF(I12="ΒΟΙΟΥ",SUM(G12,H12),0)+IF(K12="ΒΟΙΟΥ",SUM(G12,J12),0))</f>
        <v>0</v>
      </c>
      <c r="O12" s="8">
        <f aca="true" t="shared" si="8" ref="O12:O58">IF(AND(I12="ΣΕΡΒΙΩΝ",K12="ΣΕΡΒΙΩΝ"),SUM(G12,H12,J12),IF(I12="ΣΕΡΒΙΩΝ",SUM(G12,H12),0)+IF(K12="ΣΕΡΒΙΩΝ",SUM(J12,I12),0))</f>
        <v>0</v>
      </c>
      <c r="P12" s="8">
        <f aca="true" t="shared" si="9" ref="P12:P58">IF(AND(I12="ΒΕΛΒΕΝΤΟΥ",K12="ΒΕΛΒΕΝΤΟΥ"),SUM(G12,H12,J12),IF(I12="ΒΕΛΒΕΝΤΟΥ",SUM(G12,H12),0)+IF(K12="ΒΕΛΒΕΝΤΟΥ",SUM(G12,J12),0))</f>
        <v>0</v>
      </c>
    </row>
    <row r="13" spans="1:16" ht="24.75" customHeight="1">
      <c r="A13" s="61" t="s">
        <v>14</v>
      </c>
      <c r="B13" s="14">
        <v>1</v>
      </c>
      <c r="C13" s="14">
        <v>595184</v>
      </c>
      <c r="D13" s="9" t="s">
        <v>154</v>
      </c>
      <c r="E13" s="14" t="s">
        <v>129</v>
      </c>
      <c r="F13" s="10"/>
      <c r="G13" s="11">
        <v>125.14</v>
      </c>
      <c r="H13" s="14">
        <v>4</v>
      </c>
      <c r="I13" s="14" t="s">
        <v>8</v>
      </c>
      <c r="J13" s="9">
        <v>4</v>
      </c>
      <c r="K13" s="9" t="s">
        <v>8</v>
      </c>
      <c r="L13" s="8">
        <f t="shared" si="5"/>
        <v>0</v>
      </c>
      <c r="M13" s="8">
        <f t="shared" si="6"/>
        <v>133.14</v>
      </c>
      <c r="N13" s="8">
        <f t="shared" si="7"/>
        <v>0</v>
      </c>
      <c r="O13" s="8">
        <f t="shared" si="8"/>
        <v>0</v>
      </c>
      <c r="P13" s="8">
        <f t="shared" si="9"/>
        <v>0</v>
      </c>
    </row>
    <row r="14" spans="1:16" ht="24.75" customHeight="1">
      <c r="A14" s="63"/>
      <c r="B14" s="14">
        <v>1</v>
      </c>
      <c r="C14" s="14">
        <v>703368</v>
      </c>
      <c r="D14" s="14" t="s">
        <v>155</v>
      </c>
      <c r="E14" s="14" t="s">
        <v>130</v>
      </c>
      <c r="F14" s="10">
        <v>2013</v>
      </c>
      <c r="G14" s="11">
        <v>78.73</v>
      </c>
      <c r="H14" s="14">
        <v>4</v>
      </c>
      <c r="I14" s="14" t="s">
        <v>49</v>
      </c>
      <c r="J14" s="14"/>
      <c r="K14" s="14"/>
      <c r="L14" s="8">
        <f t="shared" si="5"/>
        <v>0</v>
      </c>
      <c r="M14" s="8">
        <f t="shared" si="6"/>
        <v>0</v>
      </c>
      <c r="N14" s="8">
        <f t="shared" si="7"/>
        <v>0</v>
      </c>
      <c r="O14" s="8">
        <f t="shared" si="8"/>
        <v>82.73</v>
      </c>
      <c r="P14" s="8">
        <f t="shared" si="9"/>
        <v>0</v>
      </c>
    </row>
    <row r="15" spans="1:16" ht="24.75" customHeight="1">
      <c r="A15" s="37" t="s">
        <v>79</v>
      </c>
      <c r="B15" s="22">
        <v>1</v>
      </c>
      <c r="C15" s="14">
        <v>610933</v>
      </c>
      <c r="D15" s="14" t="s">
        <v>181</v>
      </c>
      <c r="E15" s="14" t="s">
        <v>129</v>
      </c>
      <c r="F15" s="10"/>
      <c r="G15" s="11">
        <v>120.67</v>
      </c>
      <c r="H15" s="14">
        <v>4</v>
      </c>
      <c r="I15" s="14" t="s">
        <v>8</v>
      </c>
      <c r="J15" s="14"/>
      <c r="K15" s="14"/>
      <c r="L15" s="8">
        <f t="shared" si="5"/>
        <v>0</v>
      </c>
      <c r="M15" s="8">
        <f t="shared" si="6"/>
        <v>124.67</v>
      </c>
      <c r="N15" s="8">
        <f t="shared" si="7"/>
        <v>0</v>
      </c>
      <c r="O15" s="8">
        <f t="shared" si="8"/>
        <v>0</v>
      </c>
      <c r="P15" s="8">
        <f t="shared" si="9"/>
        <v>0</v>
      </c>
    </row>
    <row r="16" spans="1:16" ht="24.75" customHeight="1">
      <c r="A16" s="19" t="s">
        <v>11</v>
      </c>
      <c r="B16" s="22">
        <v>1</v>
      </c>
      <c r="C16" s="14">
        <v>613774</v>
      </c>
      <c r="D16" s="14" t="s">
        <v>156</v>
      </c>
      <c r="E16" s="14" t="s">
        <v>129</v>
      </c>
      <c r="F16" s="10"/>
      <c r="G16" s="11">
        <v>107.72</v>
      </c>
      <c r="H16" s="14"/>
      <c r="I16" s="14"/>
      <c r="J16" s="14"/>
      <c r="K16" s="14"/>
      <c r="L16" s="8">
        <f t="shared" si="5"/>
        <v>0</v>
      </c>
      <c r="M16" s="8">
        <f t="shared" si="6"/>
        <v>0</v>
      </c>
      <c r="N16" s="8">
        <f t="shared" si="7"/>
        <v>0</v>
      </c>
      <c r="O16" s="8">
        <f t="shared" si="8"/>
        <v>0</v>
      </c>
      <c r="P16" s="8">
        <f t="shared" si="9"/>
        <v>0</v>
      </c>
    </row>
    <row r="17" spans="1:16" ht="24.75" customHeight="1">
      <c r="A17" s="19" t="s">
        <v>80</v>
      </c>
      <c r="B17" s="22">
        <v>1</v>
      </c>
      <c r="C17" s="14">
        <v>715691</v>
      </c>
      <c r="D17" s="14" t="s">
        <v>157</v>
      </c>
      <c r="E17" s="14" t="s">
        <v>130</v>
      </c>
      <c r="F17" s="10">
        <v>2022</v>
      </c>
      <c r="G17" s="11">
        <v>66.16</v>
      </c>
      <c r="H17" s="14">
        <v>4</v>
      </c>
      <c r="I17" s="14" t="s">
        <v>9</v>
      </c>
      <c r="J17" s="14"/>
      <c r="K17" s="14"/>
      <c r="L17" s="8">
        <f t="shared" si="5"/>
        <v>70.16</v>
      </c>
      <c r="M17" s="8">
        <f t="shared" si="6"/>
        <v>0</v>
      </c>
      <c r="N17" s="8">
        <f t="shared" si="7"/>
        <v>0</v>
      </c>
      <c r="O17" s="8">
        <f t="shared" si="8"/>
        <v>0</v>
      </c>
      <c r="P17" s="8">
        <f t="shared" si="9"/>
        <v>0</v>
      </c>
    </row>
    <row r="18" spans="1:16" ht="24.75" customHeight="1">
      <c r="A18" s="30" t="s">
        <v>42</v>
      </c>
      <c r="B18" s="31">
        <v>1</v>
      </c>
      <c r="C18" s="31">
        <v>570753</v>
      </c>
      <c r="D18" s="31" t="s">
        <v>180</v>
      </c>
      <c r="E18" s="31" t="s">
        <v>130</v>
      </c>
      <c r="F18" s="7">
        <v>2023</v>
      </c>
      <c r="G18" s="8">
        <v>134.87</v>
      </c>
      <c r="H18" s="31">
        <v>4</v>
      </c>
      <c r="I18" s="31" t="s">
        <v>8</v>
      </c>
      <c r="J18" s="31">
        <v>4</v>
      </c>
      <c r="K18" s="31" t="s">
        <v>8</v>
      </c>
      <c r="L18" s="8">
        <f t="shared" si="5"/>
        <v>0</v>
      </c>
      <c r="M18" s="8">
        <f t="shared" si="6"/>
        <v>142.87</v>
      </c>
      <c r="N18" s="8">
        <f t="shared" si="7"/>
        <v>0</v>
      </c>
      <c r="O18" s="8">
        <f t="shared" si="8"/>
        <v>0</v>
      </c>
      <c r="P18" s="8">
        <f t="shared" si="9"/>
        <v>0</v>
      </c>
    </row>
    <row r="19" spans="1:16" ht="24.75" customHeight="1">
      <c r="A19" s="73" t="s">
        <v>81</v>
      </c>
      <c r="B19" s="34">
        <v>1</v>
      </c>
      <c r="C19" s="34">
        <v>599686</v>
      </c>
      <c r="D19" s="34" t="s">
        <v>105</v>
      </c>
      <c r="E19" s="34" t="s">
        <v>63</v>
      </c>
      <c r="F19" s="7"/>
      <c r="G19" s="8">
        <v>128.23</v>
      </c>
      <c r="H19" s="34">
        <v>4</v>
      </c>
      <c r="I19" s="34" t="s">
        <v>8</v>
      </c>
      <c r="J19" s="34"/>
      <c r="K19" s="34"/>
      <c r="L19" s="8">
        <f t="shared" si="5"/>
        <v>0</v>
      </c>
      <c r="M19" s="8">
        <f t="shared" si="6"/>
        <v>132.23</v>
      </c>
      <c r="N19" s="8">
        <f t="shared" si="7"/>
        <v>0</v>
      </c>
      <c r="O19" s="8">
        <f t="shared" si="8"/>
        <v>0</v>
      </c>
      <c r="P19" s="8">
        <f t="shared" si="9"/>
        <v>0</v>
      </c>
    </row>
    <row r="20" spans="1:16" ht="24.75" customHeight="1">
      <c r="A20" s="76"/>
      <c r="B20" s="35">
        <v>1</v>
      </c>
      <c r="C20" s="35">
        <v>715307</v>
      </c>
      <c r="D20" s="35" t="s">
        <v>106</v>
      </c>
      <c r="E20" s="39" t="s">
        <v>63</v>
      </c>
      <c r="F20" s="7"/>
      <c r="G20" s="8">
        <v>93.06</v>
      </c>
      <c r="H20" s="35"/>
      <c r="I20" s="35"/>
      <c r="J20" s="35"/>
      <c r="K20" s="35"/>
      <c r="L20" s="8">
        <f t="shared" si="5"/>
        <v>0</v>
      </c>
      <c r="M20" s="8">
        <f t="shared" si="6"/>
        <v>0</v>
      </c>
      <c r="N20" s="8">
        <f t="shared" si="7"/>
        <v>0</v>
      </c>
      <c r="O20" s="8">
        <f t="shared" si="8"/>
        <v>0</v>
      </c>
      <c r="P20" s="8">
        <f t="shared" si="9"/>
        <v>0</v>
      </c>
    </row>
    <row r="21" spans="1:16" ht="24.75" customHeight="1">
      <c r="A21" s="76"/>
      <c r="B21" s="35">
        <v>1</v>
      </c>
      <c r="C21" s="35">
        <v>621800</v>
      </c>
      <c r="D21" s="35" t="s">
        <v>107</v>
      </c>
      <c r="E21" s="39" t="s">
        <v>63</v>
      </c>
      <c r="F21" s="7"/>
      <c r="G21" s="8">
        <v>87.52</v>
      </c>
      <c r="H21" s="35"/>
      <c r="I21" s="35"/>
      <c r="J21" s="35"/>
      <c r="K21" s="35"/>
      <c r="L21" s="8">
        <f t="shared" si="5"/>
        <v>0</v>
      </c>
      <c r="M21" s="8">
        <f t="shared" si="6"/>
        <v>0</v>
      </c>
      <c r="N21" s="8">
        <f t="shared" si="7"/>
        <v>0</v>
      </c>
      <c r="O21" s="8">
        <f t="shared" si="8"/>
        <v>0</v>
      </c>
      <c r="P21" s="8">
        <f t="shared" si="9"/>
        <v>0</v>
      </c>
    </row>
    <row r="22" spans="1:16" ht="24.75" customHeight="1">
      <c r="A22" s="74"/>
      <c r="B22" s="35">
        <v>1</v>
      </c>
      <c r="C22" s="35">
        <v>585047</v>
      </c>
      <c r="D22" s="35" t="s">
        <v>108</v>
      </c>
      <c r="E22" s="39" t="s">
        <v>63</v>
      </c>
      <c r="F22" s="7"/>
      <c r="G22" s="8">
        <v>176.43</v>
      </c>
      <c r="H22" s="35"/>
      <c r="I22" s="35"/>
      <c r="J22" s="35"/>
      <c r="K22" s="35"/>
      <c r="L22" s="8">
        <f t="shared" si="5"/>
        <v>0</v>
      </c>
      <c r="M22" s="8">
        <f t="shared" si="6"/>
        <v>0</v>
      </c>
      <c r="N22" s="8">
        <f t="shared" si="7"/>
        <v>0</v>
      </c>
      <c r="O22" s="8">
        <f t="shared" si="8"/>
        <v>0</v>
      </c>
      <c r="P22" s="8">
        <f t="shared" si="9"/>
        <v>0</v>
      </c>
    </row>
    <row r="23" spans="1:16" ht="24.75" customHeight="1">
      <c r="A23" s="71" t="s">
        <v>31</v>
      </c>
      <c r="B23" s="14">
        <v>1</v>
      </c>
      <c r="C23" s="14">
        <v>620951</v>
      </c>
      <c r="D23" s="14" t="s">
        <v>71</v>
      </c>
      <c r="E23" s="31" t="s">
        <v>130</v>
      </c>
      <c r="F23" s="10">
        <v>2020</v>
      </c>
      <c r="G23" s="11">
        <v>136.59</v>
      </c>
      <c r="H23" s="14">
        <v>4</v>
      </c>
      <c r="I23" s="14" t="s">
        <v>9</v>
      </c>
      <c r="J23" s="14">
        <v>4</v>
      </c>
      <c r="K23" s="14" t="s">
        <v>9</v>
      </c>
      <c r="L23" s="8">
        <f t="shared" si="5"/>
        <v>144.59</v>
      </c>
      <c r="M23" s="8">
        <f t="shared" si="6"/>
        <v>0</v>
      </c>
      <c r="N23" s="8">
        <f t="shared" si="7"/>
        <v>0</v>
      </c>
      <c r="O23" s="8">
        <f t="shared" si="8"/>
        <v>0</v>
      </c>
      <c r="P23" s="8">
        <f t="shared" si="9"/>
        <v>0</v>
      </c>
    </row>
    <row r="24" spans="1:16" ht="24.75" customHeight="1">
      <c r="A24" s="72"/>
      <c r="B24" s="22">
        <v>1</v>
      </c>
      <c r="C24" s="14">
        <v>621639</v>
      </c>
      <c r="D24" s="14" t="s">
        <v>72</v>
      </c>
      <c r="E24" s="39" t="s">
        <v>130</v>
      </c>
      <c r="F24" s="10">
        <v>2022</v>
      </c>
      <c r="G24" s="11">
        <v>100.44</v>
      </c>
      <c r="H24" s="14">
        <v>4</v>
      </c>
      <c r="I24" s="14" t="s">
        <v>9</v>
      </c>
      <c r="J24" s="14">
        <v>4</v>
      </c>
      <c r="K24" s="14" t="s">
        <v>9</v>
      </c>
      <c r="L24" s="8">
        <f t="shared" si="5"/>
        <v>108.44</v>
      </c>
      <c r="M24" s="8">
        <f t="shared" si="6"/>
        <v>0</v>
      </c>
      <c r="N24" s="8">
        <f t="shared" si="7"/>
        <v>0</v>
      </c>
      <c r="O24" s="8">
        <f t="shared" si="8"/>
        <v>0</v>
      </c>
      <c r="P24" s="8">
        <f t="shared" si="9"/>
        <v>0</v>
      </c>
    </row>
    <row r="25" spans="1:16" ht="24.75" customHeight="1">
      <c r="A25" s="41" t="s">
        <v>44</v>
      </c>
      <c r="B25" s="20">
        <v>1</v>
      </c>
      <c r="C25" s="31">
        <v>595223</v>
      </c>
      <c r="D25" s="9" t="s">
        <v>45</v>
      </c>
      <c r="E25" s="31" t="s">
        <v>130</v>
      </c>
      <c r="F25" s="7">
        <v>2021</v>
      </c>
      <c r="G25" s="8">
        <v>122.73</v>
      </c>
      <c r="H25" s="31">
        <v>4</v>
      </c>
      <c r="I25" s="31" t="s">
        <v>9</v>
      </c>
      <c r="J25" s="31"/>
      <c r="K25" s="31"/>
      <c r="L25" s="8">
        <f t="shared" si="5"/>
        <v>126.73</v>
      </c>
      <c r="M25" s="8">
        <f t="shared" si="6"/>
        <v>0</v>
      </c>
      <c r="N25" s="8">
        <f t="shared" si="7"/>
        <v>0</v>
      </c>
      <c r="O25" s="8">
        <f t="shared" si="8"/>
        <v>0</v>
      </c>
      <c r="P25" s="8">
        <f t="shared" si="9"/>
        <v>0</v>
      </c>
    </row>
    <row r="26" spans="1:16" ht="24.75" customHeight="1">
      <c r="A26" s="69" t="s">
        <v>125</v>
      </c>
      <c r="B26" s="20">
        <v>1</v>
      </c>
      <c r="C26" s="39">
        <v>598518</v>
      </c>
      <c r="D26" s="9" t="s">
        <v>126</v>
      </c>
      <c r="E26" s="39" t="s">
        <v>129</v>
      </c>
      <c r="F26" s="7"/>
      <c r="G26" s="8">
        <v>115.2</v>
      </c>
      <c r="H26" s="39">
        <v>4</v>
      </c>
      <c r="I26" s="39" t="s">
        <v>9</v>
      </c>
      <c r="J26" s="39"/>
      <c r="K26" s="39"/>
      <c r="L26" s="8">
        <f t="shared" si="5"/>
        <v>119.2</v>
      </c>
      <c r="M26" s="8">
        <f t="shared" si="6"/>
        <v>0</v>
      </c>
      <c r="N26" s="8">
        <f t="shared" si="7"/>
        <v>0</v>
      </c>
      <c r="O26" s="8">
        <f t="shared" si="8"/>
        <v>0</v>
      </c>
      <c r="P26" s="8">
        <f t="shared" si="9"/>
        <v>0</v>
      </c>
    </row>
    <row r="27" spans="1:16" ht="24.75" customHeight="1">
      <c r="A27" s="70"/>
      <c r="B27" s="31">
        <v>1</v>
      </c>
      <c r="C27" s="31">
        <v>609573</v>
      </c>
      <c r="D27" s="9" t="s">
        <v>28</v>
      </c>
      <c r="E27" s="31" t="s">
        <v>130</v>
      </c>
      <c r="F27" s="7">
        <v>2021</v>
      </c>
      <c r="G27" s="8">
        <v>115.82</v>
      </c>
      <c r="H27" s="14">
        <v>4</v>
      </c>
      <c r="I27" s="14" t="s">
        <v>9</v>
      </c>
      <c r="J27" s="9">
        <v>4</v>
      </c>
      <c r="K27" s="9" t="s">
        <v>9</v>
      </c>
      <c r="L27" s="8">
        <f t="shared" si="5"/>
        <v>123.82</v>
      </c>
      <c r="M27" s="8">
        <f t="shared" si="6"/>
        <v>0</v>
      </c>
      <c r="N27" s="8">
        <f t="shared" si="7"/>
        <v>0</v>
      </c>
      <c r="O27" s="8">
        <f t="shared" si="8"/>
        <v>0</v>
      </c>
      <c r="P27" s="8">
        <f t="shared" si="9"/>
        <v>0</v>
      </c>
    </row>
    <row r="28" spans="1:16" ht="24.75" customHeight="1">
      <c r="A28" s="77"/>
      <c r="B28" s="31">
        <v>1</v>
      </c>
      <c r="C28" s="31">
        <v>614038</v>
      </c>
      <c r="D28" s="9" t="s">
        <v>43</v>
      </c>
      <c r="E28" s="31" t="s">
        <v>130</v>
      </c>
      <c r="F28" s="7">
        <v>2021</v>
      </c>
      <c r="G28" s="8">
        <v>121.97</v>
      </c>
      <c r="H28" s="14">
        <v>4</v>
      </c>
      <c r="I28" s="14" t="s">
        <v>9</v>
      </c>
      <c r="J28" s="9">
        <v>4</v>
      </c>
      <c r="K28" s="9" t="s">
        <v>9</v>
      </c>
      <c r="L28" s="8">
        <f t="shared" si="5"/>
        <v>129.97</v>
      </c>
      <c r="M28" s="8">
        <f t="shared" si="6"/>
        <v>0</v>
      </c>
      <c r="N28" s="8">
        <f t="shared" si="7"/>
        <v>0</v>
      </c>
      <c r="O28" s="8">
        <f t="shared" si="8"/>
        <v>0</v>
      </c>
      <c r="P28" s="8">
        <f t="shared" si="9"/>
        <v>0</v>
      </c>
    </row>
    <row r="29" spans="1:16" ht="24.75" customHeight="1">
      <c r="A29" s="71" t="s">
        <v>32</v>
      </c>
      <c r="B29" s="31">
        <v>1</v>
      </c>
      <c r="C29" s="31">
        <v>593538</v>
      </c>
      <c r="D29" s="9" t="s">
        <v>73</v>
      </c>
      <c r="E29" s="31" t="s">
        <v>129</v>
      </c>
      <c r="F29" s="7"/>
      <c r="G29" s="8">
        <v>131.9</v>
      </c>
      <c r="H29" s="14">
        <v>4</v>
      </c>
      <c r="I29" s="14" t="s">
        <v>9</v>
      </c>
      <c r="J29" s="9">
        <v>4</v>
      </c>
      <c r="K29" s="9" t="s">
        <v>9</v>
      </c>
      <c r="L29" s="8">
        <f t="shared" si="5"/>
        <v>139.9</v>
      </c>
      <c r="M29" s="8">
        <f t="shared" si="6"/>
        <v>0</v>
      </c>
      <c r="N29" s="8">
        <f t="shared" si="7"/>
        <v>0</v>
      </c>
      <c r="O29" s="8">
        <f t="shared" si="8"/>
        <v>0</v>
      </c>
      <c r="P29" s="8">
        <f t="shared" si="9"/>
        <v>0</v>
      </c>
    </row>
    <row r="30" spans="1:16" ht="24.75" customHeight="1">
      <c r="A30" s="72"/>
      <c r="B30" s="31">
        <v>1</v>
      </c>
      <c r="C30" s="31">
        <v>604942</v>
      </c>
      <c r="D30" s="9" t="s">
        <v>127</v>
      </c>
      <c r="E30" s="31" t="s">
        <v>130</v>
      </c>
      <c r="F30" s="7">
        <v>2023</v>
      </c>
      <c r="G30" s="8">
        <v>123.99</v>
      </c>
      <c r="H30" s="14">
        <v>4</v>
      </c>
      <c r="I30" s="14" t="s">
        <v>9</v>
      </c>
      <c r="J30" s="9"/>
      <c r="K30" s="9"/>
      <c r="L30" s="8">
        <f t="shared" si="5"/>
        <v>127.99</v>
      </c>
      <c r="M30" s="8">
        <f t="shared" si="6"/>
        <v>0</v>
      </c>
      <c r="N30" s="8">
        <f t="shared" si="7"/>
        <v>0</v>
      </c>
      <c r="O30" s="8">
        <f t="shared" si="8"/>
        <v>0</v>
      </c>
      <c r="P30" s="8">
        <f t="shared" si="9"/>
        <v>0</v>
      </c>
    </row>
    <row r="31" spans="1:16" ht="24.75" customHeight="1">
      <c r="A31" s="72"/>
      <c r="B31" s="31">
        <v>1</v>
      </c>
      <c r="C31" s="31">
        <v>610114</v>
      </c>
      <c r="D31" s="9" t="s">
        <v>74</v>
      </c>
      <c r="E31" s="31" t="s">
        <v>130</v>
      </c>
      <c r="F31" s="7">
        <v>2021</v>
      </c>
      <c r="G31" s="8">
        <v>119.39</v>
      </c>
      <c r="H31" s="14">
        <v>4</v>
      </c>
      <c r="I31" s="14" t="s">
        <v>9</v>
      </c>
      <c r="J31" s="9">
        <v>4</v>
      </c>
      <c r="K31" s="9" t="s">
        <v>9</v>
      </c>
      <c r="L31" s="8">
        <f t="shared" si="5"/>
        <v>127.39</v>
      </c>
      <c r="M31" s="8">
        <f t="shared" si="6"/>
        <v>0</v>
      </c>
      <c r="N31" s="8">
        <f t="shared" si="7"/>
        <v>0</v>
      </c>
      <c r="O31" s="8">
        <f t="shared" si="8"/>
        <v>0</v>
      </c>
      <c r="P31" s="8">
        <f t="shared" si="9"/>
        <v>0</v>
      </c>
    </row>
    <row r="32" spans="1:16" ht="24.75" customHeight="1">
      <c r="A32" s="69" t="s">
        <v>25</v>
      </c>
      <c r="B32" s="31">
        <v>1</v>
      </c>
      <c r="C32" s="31">
        <v>604785</v>
      </c>
      <c r="D32" s="31" t="s">
        <v>142</v>
      </c>
      <c r="E32" s="31" t="s">
        <v>130</v>
      </c>
      <c r="F32" s="7">
        <v>2022</v>
      </c>
      <c r="G32" s="8">
        <v>130.09</v>
      </c>
      <c r="H32" s="31">
        <v>4</v>
      </c>
      <c r="I32" s="14" t="s">
        <v>9</v>
      </c>
      <c r="J32" s="31"/>
      <c r="K32" s="9"/>
      <c r="L32" s="8">
        <f t="shared" si="5"/>
        <v>134.09</v>
      </c>
      <c r="M32" s="8">
        <f t="shared" si="6"/>
        <v>0</v>
      </c>
      <c r="N32" s="8">
        <f t="shared" si="7"/>
        <v>0</v>
      </c>
      <c r="O32" s="8">
        <f t="shared" si="8"/>
        <v>0</v>
      </c>
      <c r="P32" s="8">
        <f t="shared" si="9"/>
        <v>0</v>
      </c>
    </row>
    <row r="33" spans="1:16" ht="24.75" customHeight="1">
      <c r="A33" s="77"/>
      <c r="B33" s="31">
        <v>1</v>
      </c>
      <c r="C33" s="31">
        <v>597753</v>
      </c>
      <c r="D33" s="31" t="s">
        <v>143</v>
      </c>
      <c r="E33" s="39" t="s">
        <v>130</v>
      </c>
      <c r="F33" s="7">
        <v>2021</v>
      </c>
      <c r="G33" s="8">
        <v>139.05</v>
      </c>
      <c r="H33" s="31"/>
      <c r="I33" s="31"/>
      <c r="J33" s="31"/>
      <c r="K33" s="9"/>
      <c r="L33" s="8">
        <f t="shared" si="5"/>
        <v>0</v>
      </c>
      <c r="M33" s="8">
        <f t="shared" si="6"/>
        <v>0</v>
      </c>
      <c r="N33" s="8">
        <f t="shared" si="7"/>
        <v>0</v>
      </c>
      <c r="O33" s="8">
        <f t="shared" si="8"/>
        <v>0</v>
      </c>
      <c r="P33" s="8">
        <f t="shared" si="9"/>
        <v>0</v>
      </c>
    </row>
    <row r="34" spans="1:16" ht="24.75" customHeight="1">
      <c r="A34" s="33" t="s">
        <v>83</v>
      </c>
      <c r="B34" s="34">
        <v>1</v>
      </c>
      <c r="C34" s="34">
        <v>605077</v>
      </c>
      <c r="D34" s="34" t="s">
        <v>158</v>
      </c>
      <c r="E34" s="34" t="s">
        <v>130</v>
      </c>
      <c r="F34" s="7">
        <v>2022</v>
      </c>
      <c r="G34" s="8">
        <v>134.84</v>
      </c>
      <c r="H34" s="34">
        <v>4</v>
      </c>
      <c r="I34" s="34" t="s">
        <v>9</v>
      </c>
      <c r="J34" s="34"/>
      <c r="K34" s="9"/>
      <c r="L34" s="8">
        <f t="shared" si="5"/>
        <v>138.84</v>
      </c>
      <c r="M34" s="8">
        <f t="shared" si="6"/>
        <v>0</v>
      </c>
      <c r="N34" s="8">
        <f t="shared" si="7"/>
        <v>0</v>
      </c>
      <c r="O34" s="8">
        <f t="shared" si="8"/>
        <v>0</v>
      </c>
      <c r="P34" s="8">
        <f t="shared" si="9"/>
        <v>0</v>
      </c>
    </row>
    <row r="35" spans="1:16" ht="24.75" customHeight="1">
      <c r="A35" s="42" t="s">
        <v>84</v>
      </c>
      <c r="B35" s="34">
        <v>1</v>
      </c>
      <c r="C35" s="34">
        <v>597839</v>
      </c>
      <c r="D35" s="34" t="s">
        <v>141</v>
      </c>
      <c r="E35" s="34" t="s">
        <v>130</v>
      </c>
      <c r="F35" s="7">
        <v>2021</v>
      </c>
      <c r="G35" s="8">
        <v>127.59</v>
      </c>
      <c r="H35" s="14">
        <v>4</v>
      </c>
      <c r="I35" s="14" t="s">
        <v>9</v>
      </c>
      <c r="J35" s="34"/>
      <c r="K35" s="9"/>
      <c r="L35" s="8">
        <f t="shared" si="5"/>
        <v>131.59</v>
      </c>
      <c r="M35" s="8">
        <f t="shared" si="6"/>
        <v>0</v>
      </c>
      <c r="N35" s="8">
        <f t="shared" si="7"/>
        <v>0</v>
      </c>
      <c r="O35" s="8">
        <f t="shared" si="8"/>
        <v>0</v>
      </c>
      <c r="P35" s="8">
        <f t="shared" si="9"/>
        <v>0</v>
      </c>
    </row>
    <row r="36" spans="1:16" ht="24.75" customHeight="1">
      <c r="A36" s="71" t="s">
        <v>10</v>
      </c>
      <c r="B36" s="23">
        <v>1</v>
      </c>
      <c r="C36" s="14">
        <v>717874</v>
      </c>
      <c r="D36" s="14" t="s">
        <v>159</v>
      </c>
      <c r="E36" s="39" t="s">
        <v>130</v>
      </c>
      <c r="F36" s="10">
        <v>2023</v>
      </c>
      <c r="G36" s="11">
        <v>119.8</v>
      </c>
      <c r="H36" s="14">
        <v>4</v>
      </c>
      <c r="I36" s="14" t="s">
        <v>9</v>
      </c>
      <c r="J36" s="14"/>
      <c r="K36" s="14"/>
      <c r="L36" s="8">
        <f t="shared" si="5"/>
        <v>123.8</v>
      </c>
      <c r="M36" s="8">
        <f t="shared" si="6"/>
        <v>0</v>
      </c>
      <c r="N36" s="8">
        <f t="shared" si="7"/>
        <v>0</v>
      </c>
      <c r="O36" s="8">
        <f t="shared" si="8"/>
        <v>0</v>
      </c>
      <c r="P36" s="8">
        <f t="shared" si="9"/>
        <v>0</v>
      </c>
    </row>
    <row r="37" spans="1:16" ht="24.75" customHeight="1">
      <c r="A37" s="72"/>
      <c r="B37" s="23">
        <v>1</v>
      </c>
      <c r="C37" s="14">
        <v>702534</v>
      </c>
      <c r="D37" s="14" t="s">
        <v>160</v>
      </c>
      <c r="E37" s="39" t="s">
        <v>130</v>
      </c>
      <c r="F37" s="10">
        <v>2023</v>
      </c>
      <c r="G37" s="11">
        <v>117.57</v>
      </c>
      <c r="H37" s="14">
        <v>4</v>
      </c>
      <c r="I37" s="14" t="s">
        <v>8</v>
      </c>
      <c r="J37" s="14">
        <v>4</v>
      </c>
      <c r="K37" s="14" t="s">
        <v>9</v>
      </c>
      <c r="L37" s="8">
        <f t="shared" si="5"/>
        <v>121.57</v>
      </c>
      <c r="M37" s="8">
        <f t="shared" si="6"/>
        <v>121.57</v>
      </c>
      <c r="N37" s="8">
        <f t="shared" si="7"/>
        <v>0</v>
      </c>
      <c r="O37" s="8">
        <f t="shared" si="8"/>
        <v>0</v>
      </c>
      <c r="P37" s="8">
        <f t="shared" si="9"/>
        <v>0</v>
      </c>
    </row>
    <row r="38" spans="1:16" ht="24.75" customHeight="1">
      <c r="A38" s="75"/>
      <c r="B38" s="23">
        <v>1</v>
      </c>
      <c r="C38" s="14">
        <v>617410</v>
      </c>
      <c r="D38" s="14" t="s">
        <v>182</v>
      </c>
      <c r="E38" s="39" t="s">
        <v>130</v>
      </c>
      <c r="F38" s="10">
        <v>2023</v>
      </c>
      <c r="G38" s="11">
        <v>113.01</v>
      </c>
      <c r="H38" s="14"/>
      <c r="I38" s="14"/>
      <c r="J38" s="14">
        <v>4</v>
      </c>
      <c r="K38" s="14" t="s">
        <v>9</v>
      </c>
      <c r="L38" s="8">
        <f t="shared" si="5"/>
        <v>117.01</v>
      </c>
      <c r="M38" s="8">
        <f t="shared" si="6"/>
        <v>0</v>
      </c>
      <c r="N38" s="8">
        <f t="shared" si="7"/>
        <v>0</v>
      </c>
      <c r="O38" s="8">
        <f t="shared" si="8"/>
        <v>0</v>
      </c>
      <c r="P38" s="8">
        <f t="shared" si="9"/>
        <v>0</v>
      </c>
    </row>
    <row r="39" spans="1:16" s="50" customFormat="1" ht="24.75" customHeight="1">
      <c r="A39" s="44" t="s">
        <v>53</v>
      </c>
      <c r="B39" s="45">
        <v>1</v>
      </c>
      <c r="C39" s="46">
        <v>556789</v>
      </c>
      <c r="D39" s="46" t="s">
        <v>161</v>
      </c>
      <c r="E39" s="46" t="s">
        <v>130</v>
      </c>
      <c r="F39" s="47">
        <v>2022</v>
      </c>
      <c r="G39" s="48">
        <v>234.82</v>
      </c>
      <c r="H39" s="46">
        <v>4</v>
      </c>
      <c r="I39" s="46" t="s">
        <v>9</v>
      </c>
      <c r="J39" s="46"/>
      <c r="K39" s="46"/>
      <c r="L39" s="49">
        <f t="shared" si="5"/>
        <v>238.82</v>
      </c>
      <c r="M39" s="49">
        <f t="shared" si="6"/>
        <v>0</v>
      </c>
      <c r="N39" s="49">
        <f t="shared" si="7"/>
        <v>0</v>
      </c>
      <c r="O39" s="49">
        <f t="shared" si="8"/>
        <v>0</v>
      </c>
      <c r="P39" s="49">
        <f t="shared" si="9"/>
        <v>0</v>
      </c>
    </row>
    <row r="40" spans="1:16" s="50" customFormat="1" ht="24.75" customHeight="1">
      <c r="A40" s="78" t="s">
        <v>13</v>
      </c>
      <c r="B40" s="45">
        <v>1</v>
      </c>
      <c r="C40" s="46">
        <v>605271</v>
      </c>
      <c r="D40" s="46" t="s">
        <v>169</v>
      </c>
      <c r="E40" s="46" t="s">
        <v>129</v>
      </c>
      <c r="F40" s="47"/>
      <c r="G40" s="48">
        <v>139.19</v>
      </c>
      <c r="H40" s="46"/>
      <c r="I40" s="46"/>
      <c r="J40" s="46"/>
      <c r="K40" s="46"/>
      <c r="L40" s="49">
        <f t="shared" si="5"/>
        <v>0</v>
      </c>
      <c r="M40" s="49">
        <f t="shared" si="6"/>
        <v>0</v>
      </c>
      <c r="N40" s="49">
        <f t="shared" si="7"/>
        <v>0</v>
      </c>
      <c r="O40" s="49">
        <f t="shared" si="8"/>
        <v>0</v>
      </c>
      <c r="P40" s="49">
        <f t="shared" si="9"/>
        <v>0</v>
      </c>
    </row>
    <row r="41" spans="1:16" s="50" customFormat="1" ht="24.75" customHeight="1">
      <c r="A41" s="79"/>
      <c r="B41" s="45">
        <v>1</v>
      </c>
      <c r="C41" s="46">
        <v>601420</v>
      </c>
      <c r="D41" s="46" t="s">
        <v>170</v>
      </c>
      <c r="E41" s="46" t="s">
        <v>130</v>
      </c>
      <c r="F41" s="47">
        <v>2023</v>
      </c>
      <c r="G41" s="48">
        <v>138.06</v>
      </c>
      <c r="H41" s="46"/>
      <c r="I41" s="46"/>
      <c r="J41" s="46"/>
      <c r="K41" s="46"/>
      <c r="L41" s="49">
        <f t="shared" si="5"/>
        <v>0</v>
      </c>
      <c r="M41" s="49">
        <f t="shared" si="6"/>
        <v>0</v>
      </c>
      <c r="N41" s="49">
        <f t="shared" si="7"/>
        <v>0</v>
      </c>
      <c r="O41" s="49">
        <f t="shared" si="8"/>
        <v>0</v>
      </c>
      <c r="P41" s="49">
        <f t="shared" si="9"/>
        <v>0</v>
      </c>
    </row>
    <row r="42" spans="1:16" s="50" customFormat="1" ht="24.75" customHeight="1">
      <c r="A42" s="44" t="s">
        <v>57</v>
      </c>
      <c r="B42" s="45">
        <v>1</v>
      </c>
      <c r="C42" s="46">
        <v>610485</v>
      </c>
      <c r="D42" s="46" t="s">
        <v>171</v>
      </c>
      <c r="E42" s="46" t="s">
        <v>129</v>
      </c>
      <c r="F42" s="47"/>
      <c r="G42" s="48">
        <v>125.89</v>
      </c>
      <c r="H42" s="46"/>
      <c r="I42" s="46"/>
      <c r="J42" s="46"/>
      <c r="K42" s="46"/>
      <c r="L42" s="49">
        <f t="shared" si="5"/>
        <v>0</v>
      </c>
      <c r="M42" s="49">
        <f t="shared" si="6"/>
        <v>0</v>
      </c>
      <c r="N42" s="49">
        <f t="shared" si="7"/>
        <v>0</v>
      </c>
      <c r="O42" s="49">
        <f t="shared" si="8"/>
        <v>0</v>
      </c>
      <c r="P42" s="49">
        <f t="shared" si="9"/>
        <v>0</v>
      </c>
    </row>
    <row r="43" spans="1:16" ht="24.75" customHeight="1">
      <c r="A43" s="71" t="s">
        <v>12</v>
      </c>
      <c r="B43" s="23">
        <v>1</v>
      </c>
      <c r="C43" s="14">
        <v>718138</v>
      </c>
      <c r="D43" s="14" t="s">
        <v>162</v>
      </c>
      <c r="E43" s="14" t="s">
        <v>130</v>
      </c>
      <c r="F43" s="10">
        <v>2023</v>
      </c>
      <c r="G43" s="11">
        <v>50.34</v>
      </c>
      <c r="H43" s="14"/>
      <c r="I43" s="14"/>
      <c r="J43" s="14"/>
      <c r="K43" s="14"/>
      <c r="L43" s="8">
        <f t="shared" si="5"/>
        <v>0</v>
      </c>
      <c r="M43" s="8">
        <f t="shared" si="6"/>
        <v>0</v>
      </c>
      <c r="N43" s="8">
        <f t="shared" si="7"/>
        <v>0</v>
      </c>
      <c r="O43" s="8">
        <f t="shared" si="8"/>
        <v>0</v>
      </c>
      <c r="P43" s="8">
        <f t="shared" si="9"/>
        <v>0</v>
      </c>
    </row>
    <row r="44" spans="1:16" ht="24.75" customHeight="1">
      <c r="A44" s="72"/>
      <c r="B44" s="23">
        <v>1</v>
      </c>
      <c r="C44" s="14">
        <v>602217</v>
      </c>
      <c r="D44" s="14" t="s">
        <v>163</v>
      </c>
      <c r="E44" s="14" t="s">
        <v>129</v>
      </c>
      <c r="F44" s="10"/>
      <c r="G44" s="11">
        <v>138.8</v>
      </c>
      <c r="H44" s="14">
        <v>4</v>
      </c>
      <c r="I44" s="14" t="s">
        <v>33</v>
      </c>
      <c r="J44" s="14"/>
      <c r="K44" s="14"/>
      <c r="L44" s="8">
        <f t="shared" si="5"/>
        <v>0</v>
      </c>
      <c r="M44" s="8">
        <f t="shared" si="6"/>
        <v>0</v>
      </c>
      <c r="N44" s="8">
        <f t="shared" si="7"/>
        <v>142.8</v>
      </c>
      <c r="O44" s="8">
        <f t="shared" si="8"/>
        <v>0</v>
      </c>
      <c r="P44" s="8">
        <f t="shared" si="9"/>
        <v>0</v>
      </c>
    </row>
    <row r="45" spans="1:16" ht="24.75" customHeight="1">
      <c r="A45" s="75"/>
      <c r="B45" s="23">
        <v>1</v>
      </c>
      <c r="C45" s="14">
        <v>617542</v>
      </c>
      <c r="D45" s="14" t="s">
        <v>164</v>
      </c>
      <c r="E45" s="14" t="s">
        <v>130</v>
      </c>
      <c r="F45" s="10">
        <v>2016</v>
      </c>
      <c r="G45" s="11">
        <v>125.63</v>
      </c>
      <c r="H45" s="14">
        <v>4</v>
      </c>
      <c r="I45" s="14" t="s">
        <v>33</v>
      </c>
      <c r="J45" s="14"/>
      <c r="K45" s="14"/>
      <c r="L45" s="8">
        <f t="shared" si="5"/>
        <v>0</v>
      </c>
      <c r="M45" s="8">
        <f t="shared" si="6"/>
        <v>0</v>
      </c>
      <c r="N45" s="8">
        <f t="shared" si="7"/>
        <v>129.63</v>
      </c>
      <c r="O45" s="8">
        <f t="shared" si="8"/>
        <v>0</v>
      </c>
      <c r="P45" s="8">
        <f t="shared" si="9"/>
        <v>0</v>
      </c>
    </row>
    <row r="46" spans="1:16" ht="24.75" customHeight="1">
      <c r="A46" s="40" t="s">
        <v>54</v>
      </c>
      <c r="B46" s="23">
        <v>1</v>
      </c>
      <c r="C46" s="14">
        <v>621674</v>
      </c>
      <c r="D46" s="14" t="s">
        <v>144</v>
      </c>
      <c r="E46" s="14" t="s">
        <v>129</v>
      </c>
      <c r="F46" s="10"/>
      <c r="G46" s="11">
        <v>136.54</v>
      </c>
      <c r="H46" s="14">
        <v>4</v>
      </c>
      <c r="I46" s="14" t="s">
        <v>33</v>
      </c>
      <c r="J46" s="14"/>
      <c r="K46" s="14"/>
      <c r="L46" s="8">
        <f t="shared" si="5"/>
        <v>0</v>
      </c>
      <c r="M46" s="8">
        <f t="shared" si="6"/>
        <v>0</v>
      </c>
      <c r="N46" s="8">
        <f t="shared" si="7"/>
        <v>140.54</v>
      </c>
      <c r="O46" s="8">
        <f t="shared" si="8"/>
        <v>0</v>
      </c>
      <c r="P46" s="8">
        <f t="shared" si="9"/>
        <v>0</v>
      </c>
    </row>
    <row r="47" spans="1:16" ht="24.75" customHeight="1">
      <c r="A47" s="71" t="s">
        <v>17</v>
      </c>
      <c r="B47" s="23">
        <v>1</v>
      </c>
      <c r="C47" s="14">
        <v>716309</v>
      </c>
      <c r="D47" s="14" t="s">
        <v>145</v>
      </c>
      <c r="E47" s="14" t="s">
        <v>130</v>
      </c>
      <c r="F47" s="10">
        <v>2023</v>
      </c>
      <c r="G47" s="11">
        <v>79.59</v>
      </c>
      <c r="H47" s="14"/>
      <c r="I47" s="14"/>
      <c r="J47" s="14"/>
      <c r="K47" s="14"/>
      <c r="L47" s="8">
        <f t="shared" si="5"/>
        <v>0</v>
      </c>
      <c r="M47" s="8">
        <f t="shared" si="6"/>
        <v>0</v>
      </c>
      <c r="N47" s="8">
        <f t="shared" si="7"/>
        <v>0</v>
      </c>
      <c r="O47" s="8">
        <f t="shared" si="8"/>
        <v>0</v>
      </c>
      <c r="P47" s="8">
        <f t="shared" si="9"/>
        <v>0</v>
      </c>
    </row>
    <row r="48" spans="1:16" ht="24.75" customHeight="1">
      <c r="A48" s="72"/>
      <c r="B48" s="23">
        <v>1</v>
      </c>
      <c r="C48" s="14">
        <v>718200</v>
      </c>
      <c r="D48" s="14" t="s">
        <v>146</v>
      </c>
      <c r="E48" s="14" t="s">
        <v>130</v>
      </c>
      <c r="F48" s="10">
        <v>2023</v>
      </c>
      <c r="G48" s="11">
        <v>64.05</v>
      </c>
      <c r="H48" s="14"/>
      <c r="I48" s="14"/>
      <c r="J48" s="14"/>
      <c r="K48" s="14"/>
      <c r="L48" s="8">
        <f t="shared" si="5"/>
        <v>0</v>
      </c>
      <c r="M48" s="8">
        <f t="shared" si="6"/>
        <v>0</v>
      </c>
      <c r="N48" s="8">
        <f t="shared" si="7"/>
        <v>0</v>
      </c>
      <c r="O48" s="8">
        <f t="shared" si="8"/>
        <v>0</v>
      </c>
      <c r="P48" s="8">
        <f t="shared" si="9"/>
        <v>0</v>
      </c>
    </row>
    <row r="49" spans="1:16" ht="24.75" customHeight="1">
      <c r="A49" s="72"/>
      <c r="B49" s="23">
        <v>1</v>
      </c>
      <c r="C49" s="14">
        <v>593597</v>
      </c>
      <c r="D49" s="14" t="s">
        <v>147</v>
      </c>
      <c r="E49" s="14" t="s">
        <v>130</v>
      </c>
      <c r="F49" s="10">
        <v>2008</v>
      </c>
      <c r="G49" s="11">
        <v>206.37</v>
      </c>
      <c r="H49" s="14">
        <v>4</v>
      </c>
      <c r="I49" s="14" t="s">
        <v>33</v>
      </c>
      <c r="J49" s="14">
        <v>4</v>
      </c>
      <c r="K49" s="14" t="s">
        <v>33</v>
      </c>
      <c r="L49" s="8">
        <f t="shared" si="5"/>
        <v>0</v>
      </c>
      <c r="M49" s="8">
        <f t="shared" si="6"/>
        <v>0</v>
      </c>
      <c r="N49" s="8">
        <f t="shared" si="7"/>
        <v>214.37</v>
      </c>
      <c r="O49" s="8">
        <f t="shared" si="8"/>
        <v>0</v>
      </c>
      <c r="P49" s="8">
        <f t="shared" si="9"/>
        <v>0</v>
      </c>
    </row>
    <row r="50" spans="1:16" ht="24.75" customHeight="1">
      <c r="A50" s="75"/>
      <c r="B50" s="23">
        <v>1</v>
      </c>
      <c r="C50" s="14">
        <v>594175</v>
      </c>
      <c r="D50" s="14" t="s">
        <v>148</v>
      </c>
      <c r="E50" s="14" t="s">
        <v>130</v>
      </c>
      <c r="F50" s="10">
        <v>2004</v>
      </c>
      <c r="G50" s="11">
        <v>196.51</v>
      </c>
      <c r="H50" s="14">
        <v>4</v>
      </c>
      <c r="I50" s="14" t="s">
        <v>33</v>
      </c>
      <c r="J50" s="14"/>
      <c r="K50" s="14"/>
      <c r="L50" s="8">
        <f t="shared" si="5"/>
        <v>0</v>
      </c>
      <c r="M50" s="8">
        <f t="shared" si="6"/>
        <v>0</v>
      </c>
      <c r="N50" s="8">
        <f t="shared" si="7"/>
        <v>200.51</v>
      </c>
      <c r="O50" s="8">
        <f t="shared" si="8"/>
        <v>0</v>
      </c>
      <c r="P50" s="8">
        <f t="shared" si="9"/>
        <v>0</v>
      </c>
    </row>
    <row r="51" spans="1:16" ht="24.75" customHeight="1">
      <c r="A51" s="71" t="s">
        <v>55</v>
      </c>
      <c r="B51" s="23">
        <v>1</v>
      </c>
      <c r="C51" s="14">
        <v>600419</v>
      </c>
      <c r="D51" s="14" t="s">
        <v>172</v>
      </c>
      <c r="E51" s="14" t="s">
        <v>129</v>
      </c>
      <c r="F51" s="10"/>
      <c r="G51" s="11">
        <v>182.2</v>
      </c>
      <c r="H51" s="14">
        <v>4</v>
      </c>
      <c r="I51" s="14" t="s">
        <v>49</v>
      </c>
      <c r="J51" s="14"/>
      <c r="K51" s="14"/>
      <c r="L51" s="8">
        <f t="shared" si="5"/>
        <v>0</v>
      </c>
      <c r="M51" s="8">
        <f t="shared" si="6"/>
        <v>0</v>
      </c>
      <c r="N51" s="8">
        <f t="shared" si="7"/>
        <v>0</v>
      </c>
      <c r="O51" s="8">
        <f t="shared" si="8"/>
        <v>186.2</v>
      </c>
      <c r="P51" s="8">
        <f t="shared" si="9"/>
        <v>0</v>
      </c>
    </row>
    <row r="52" spans="1:16" ht="24.75" customHeight="1">
      <c r="A52" s="75"/>
      <c r="B52" s="23">
        <v>1</v>
      </c>
      <c r="C52" s="14">
        <v>618009</v>
      </c>
      <c r="D52" s="14" t="s">
        <v>173</v>
      </c>
      <c r="E52" s="14" t="s">
        <v>130</v>
      </c>
      <c r="F52" s="10">
        <v>2021</v>
      </c>
      <c r="G52" s="11">
        <v>103.32</v>
      </c>
      <c r="H52" s="14">
        <v>4</v>
      </c>
      <c r="I52" s="14" t="s">
        <v>49</v>
      </c>
      <c r="J52" s="14">
        <v>4</v>
      </c>
      <c r="K52" s="14" t="s">
        <v>8</v>
      </c>
      <c r="L52" s="8">
        <f t="shared" si="5"/>
        <v>0</v>
      </c>
      <c r="M52" s="8">
        <f t="shared" si="6"/>
        <v>107.32</v>
      </c>
      <c r="N52" s="8">
        <f t="shared" si="7"/>
        <v>0</v>
      </c>
      <c r="O52" s="8">
        <f t="shared" si="8"/>
        <v>107.32</v>
      </c>
      <c r="P52" s="8">
        <f t="shared" si="9"/>
        <v>0</v>
      </c>
    </row>
    <row r="53" spans="1:16" ht="24.75" customHeight="1">
      <c r="A53" s="71" t="s">
        <v>85</v>
      </c>
      <c r="B53" s="23">
        <v>1</v>
      </c>
      <c r="C53" s="14">
        <v>717631</v>
      </c>
      <c r="D53" s="14" t="s">
        <v>166</v>
      </c>
      <c r="E53" s="14" t="s">
        <v>129</v>
      </c>
      <c r="F53" s="10"/>
      <c r="G53" s="11">
        <v>47.89</v>
      </c>
      <c r="H53" s="14"/>
      <c r="I53" s="14"/>
      <c r="J53" s="14"/>
      <c r="K53" s="14"/>
      <c r="L53" s="8">
        <f t="shared" si="5"/>
        <v>0</v>
      </c>
      <c r="M53" s="8">
        <f t="shared" si="6"/>
        <v>0</v>
      </c>
      <c r="N53" s="8">
        <f t="shared" si="7"/>
        <v>0</v>
      </c>
      <c r="O53" s="8">
        <f t="shared" si="8"/>
        <v>0</v>
      </c>
      <c r="P53" s="8">
        <f t="shared" si="9"/>
        <v>0</v>
      </c>
    </row>
    <row r="54" spans="1:16" ht="24.75" customHeight="1">
      <c r="A54" s="75"/>
      <c r="B54" s="23">
        <v>1</v>
      </c>
      <c r="C54" s="14">
        <v>725626</v>
      </c>
      <c r="D54" s="14" t="s">
        <v>165</v>
      </c>
      <c r="E54" s="14" t="s">
        <v>130</v>
      </c>
      <c r="F54" s="10">
        <v>2023</v>
      </c>
      <c r="G54" s="11">
        <v>34</v>
      </c>
      <c r="H54" s="14"/>
      <c r="I54" s="14"/>
      <c r="J54" s="14"/>
      <c r="K54" s="14"/>
      <c r="L54" s="8">
        <f t="shared" si="5"/>
        <v>0</v>
      </c>
      <c r="M54" s="8">
        <f t="shared" si="6"/>
        <v>0</v>
      </c>
      <c r="N54" s="8">
        <f t="shared" si="7"/>
        <v>0</v>
      </c>
      <c r="O54" s="8">
        <f t="shared" si="8"/>
        <v>0</v>
      </c>
      <c r="P54" s="8">
        <f t="shared" si="9"/>
        <v>0</v>
      </c>
    </row>
    <row r="55" spans="1:16" ht="24.75" customHeight="1">
      <c r="A55" s="36" t="s">
        <v>86</v>
      </c>
      <c r="B55" s="23">
        <v>1</v>
      </c>
      <c r="C55" s="14">
        <v>614753</v>
      </c>
      <c r="D55" s="14" t="s">
        <v>174</v>
      </c>
      <c r="E55" s="14" t="s">
        <v>129</v>
      </c>
      <c r="F55" s="10"/>
      <c r="G55" s="11">
        <v>128.74</v>
      </c>
      <c r="H55" s="14">
        <v>4</v>
      </c>
      <c r="I55" s="14" t="s">
        <v>8</v>
      </c>
      <c r="J55" s="14">
        <v>4</v>
      </c>
      <c r="K55" s="14" t="s">
        <v>175</v>
      </c>
      <c r="L55" s="8">
        <f t="shared" si="5"/>
        <v>0</v>
      </c>
      <c r="M55" s="8">
        <f t="shared" si="6"/>
        <v>132.74</v>
      </c>
      <c r="N55" s="8">
        <f t="shared" si="7"/>
        <v>0</v>
      </c>
      <c r="O55" s="8">
        <f t="shared" si="8"/>
        <v>0</v>
      </c>
      <c r="P55" s="8">
        <f t="shared" si="9"/>
        <v>0</v>
      </c>
    </row>
    <row r="56" spans="1:16" ht="24.75" customHeight="1">
      <c r="A56" s="61" t="s">
        <v>27</v>
      </c>
      <c r="B56" s="23">
        <v>1</v>
      </c>
      <c r="C56" s="14">
        <v>591203</v>
      </c>
      <c r="D56" s="14" t="s">
        <v>46</v>
      </c>
      <c r="E56" s="14" t="s">
        <v>129</v>
      </c>
      <c r="F56" s="10"/>
      <c r="G56" s="11">
        <v>120.61</v>
      </c>
      <c r="H56" s="14"/>
      <c r="I56" s="14"/>
      <c r="J56" s="14"/>
      <c r="K56" s="14"/>
      <c r="L56" s="8">
        <f t="shared" si="5"/>
        <v>0</v>
      </c>
      <c r="M56" s="8">
        <f t="shared" si="6"/>
        <v>0</v>
      </c>
      <c r="N56" s="8">
        <f t="shared" si="7"/>
        <v>0</v>
      </c>
      <c r="O56" s="8">
        <f t="shared" si="8"/>
        <v>0</v>
      </c>
      <c r="P56" s="8">
        <f t="shared" si="9"/>
        <v>0</v>
      </c>
    </row>
    <row r="57" spans="1:16" ht="24.75" customHeight="1">
      <c r="A57" s="62"/>
      <c r="B57" s="23">
        <v>1</v>
      </c>
      <c r="C57" s="14">
        <v>725812</v>
      </c>
      <c r="D57" s="14" t="s">
        <v>102</v>
      </c>
      <c r="E57" s="14" t="s">
        <v>129</v>
      </c>
      <c r="F57" s="10"/>
      <c r="G57" s="11">
        <v>37.95</v>
      </c>
      <c r="H57" s="14"/>
      <c r="I57" s="14"/>
      <c r="J57" s="14"/>
      <c r="K57" s="14"/>
      <c r="L57" s="8">
        <f t="shared" si="5"/>
        <v>0</v>
      </c>
      <c r="M57" s="8">
        <f t="shared" si="6"/>
        <v>0</v>
      </c>
      <c r="N57" s="8">
        <f t="shared" si="7"/>
        <v>0</v>
      </c>
      <c r="O57" s="8">
        <f t="shared" si="8"/>
        <v>0</v>
      </c>
      <c r="P57" s="8">
        <f t="shared" si="9"/>
        <v>0</v>
      </c>
    </row>
    <row r="58" spans="1:16" ht="24.75" customHeight="1">
      <c r="A58" s="63"/>
      <c r="B58" s="23">
        <v>1</v>
      </c>
      <c r="C58" s="14">
        <v>718222</v>
      </c>
      <c r="D58" s="14" t="s">
        <v>101</v>
      </c>
      <c r="E58" s="14" t="s">
        <v>129</v>
      </c>
      <c r="F58" s="10"/>
      <c r="G58" s="11">
        <v>45.01</v>
      </c>
      <c r="H58" s="14">
        <v>4</v>
      </c>
      <c r="I58" s="14" t="s">
        <v>8</v>
      </c>
      <c r="J58" s="14">
        <v>4</v>
      </c>
      <c r="K58" s="14" t="s">
        <v>8</v>
      </c>
      <c r="L58" s="8">
        <f t="shared" si="5"/>
        <v>0</v>
      </c>
      <c r="M58" s="8">
        <f t="shared" si="6"/>
        <v>53.01</v>
      </c>
      <c r="N58" s="8">
        <f t="shared" si="7"/>
        <v>0</v>
      </c>
      <c r="O58" s="8">
        <f t="shared" si="8"/>
        <v>0</v>
      </c>
      <c r="P58" s="8">
        <f t="shared" si="9"/>
        <v>0</v>
      </c>
    </row>
    <row r="59" spans="1:16" ht="24.75" customHeight="1">
      <c r="A59" s="54" t="s">
        <v>26</v>
      </c>
      <c r="B59" s="55">
        <f>SUM(B4:B58)</f>
        <v>55</v>
      </c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6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9" ht="15" customHeight="1"/>
    <row r="106" ht="15" customHeight="1"/>
    <row r="107" ht="15" customHeight="1"/>
    <row r="108" ht="15" customHeight="1"/>
    <row r="114" ht="15" customHeight="1"/>
    <row r="115" ht="15" customHeight="1"/>
    <row r="116" ht="15" customHeight="1"/>
  </sheetData>
  <sheetProtection/>
  <mergeCells count="18">
    <mergeCell ref="A53:A54"/>
    <mergeCell ref="A19:A22"/>
    <mergeCell ref="A26:A28"/>
    <mergeCell ref="A36:A38"/>
    <mergeCell ref="A40:A41"/>
    <mergeCell ref="A43:A45"/>
    <mergeCell ref="A29:A31"/>
    <mergeCell ref="A32:A33"/>
    <mergeCell ref="A56:A58"/>
    <mergeCell ref="C59:P59"/>
    <mergeCell ref="A1:P1"/>
    <mergeCell ref="A2:P2"/>
    <mergeCell ref="A8:A9"/>
    <mergeCell ref="A13:A14"/>
    <mergeCell ref="A23:A24"/>
    <mergeCell ref="A10:A11"/>
    <mergeCell ref="A47:A50"/>
    <mergeCell ref="A51:A52"/>
  </mergeCells>
  <printOptions/>
  <pageMargins left="0.6299212598425197" right="0.2362204724409449" top="0.22" bottom="0.16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="114" zoomScaleNormal="114" zoomScalePageLayoutView="0" workbookViewId="0" topLeftCell="A1">
      <pane xSplit="4" ySplit="3" topLeftCell="E4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K13" sqref="K13"/>
    </sheetView>
  </sheetViews>
  <sheetFormatPr defaultColWidth="9.140625" defaultRowHeight="15"/>
  <cols>
    <col min="1" max="1" width="16.00390625" style="1" customWidth="1"/>
    <col min="2" max="2" width="4.140625" style="2" customWidth="1"/>
    <col min="3" max="3" width="6.8515625" style="2" customWidth="1"/>
    <col min="4" max="4" width="11.00390625" style="2" customWidth="1"/>
    <col min="5" max="5" width="9.140625" style="2" customWidth="1"/>
    <col min="6" max="6" width="4.28125" style="2" customWidth="1"/>
    <col min="7" max="7" width="7.8515625" style="2" customWidth="1"/>
    <col min="8" max="8" width="4.140625" style="2" customWidth="1"/>
    <col min="9" max="9" width="7.140625" style="2" customWidth="1"/>
    <col min="10" max="10" width="4.140625" style="2" customWidth="1"/>
    <col min="11" max="11" width="7.8515625" style="2" customWidth="1"/>
    <col min="12" max="12" width="5.00390625" style="2" customWidth="1"/>
    <col min="13" max="13" width="4.7109375" style="2" customWidth="1"/>
    <col min="14" max="14" width="5.140625" style="2" customWidth="1"/>
    <col min="15" max="15" width="5.57421875" style="2" customWidth="1"/>
    <col min="16" max="16" width="5.00390625" style="2" bestFit="1" customWidth="1"/>
    <col min="17" max="17" width="12.57421875" style="2" customWidth="1"/>
    <col min="18" max="16384" width="9.140625" style="2" customWidth="1"/>
  </cols>
  <sheetData>
    <row r="1" spans="1:16" ht="17.25" customHeight="1" thickBot="1">
      <c r="A1" s="67" t="s">
        <v>177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s="4" customFormat="1" ht="30.75" customHeight="1">
      <c r="A2" s="68" t="s">
        <v>179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10.25" customHeight="1">
      <c r="A3" s="5" t="s">
        <v>0</v>
      </c>
      <c r="B3" s="6" t="s">
        <v>18</v>
      </c>
      <c r="C3" s="5" t="s">
        <v>3</v>
      </c>
      <c r="D3" s="5" t="s">
        <v>22</v>
      </c>
      <c r="E3" s="6" t="s">
        <v>35</v>
      </c>
      <c r="F3" s="6" t="s">
        <v>2</v>
      </c>
      <c r="G3" s="6" t="s">
        <v>1</v>
      </c>
      <c r="H3" s="6" t="s">
        <v>4</v>
      </c>
      <c r="I3" s="6" t="s">
        <v>5</v>
      </c>
      <c r="J3" s="6" t="s">
        <v>6</v>
      </c>
      <c r="K3" s="6" t="s">
        <v>7</v>
      </c>
      <c r="L3" s="6" t="s">
        <v>21</v>
      </c>
      <c r="M3" s="6" t="s">
        <v>20</v>
      </c>
      <c r="N3" s="6" t="s">
        <v>51</v>
      </c>
      <c r="O3" s="6" t="s">
        <v>38</v>
      </c>
      <c r="P3" s="6" t="s">
        <v>29</v>
      </c>
    </row>
    <row r="4" spans="1:16" ht="44.25" customHeight="1">
      <c r="A4" s="32" t="s">
        <v>100</v>
      </c>
      <c r="B4" s="34">
        <v>1</v>
      </c>
      <c r="C4" s="16">
        <v>708305</v>
      </c>
      <c r="D4" s="16" t="s">
        <v>167</v>
      </c>
      <c r="E4" s="16" t="s">
        <v>130</v>
      </c>
      <c r="F4" s="16">
        <v>2021</v>
      </c>
      <c r="G4" s="16">
        <v>70.04</v>
      </c>
      <c r="H4" s="16">
        <v>4</v>
      </c>
      <c r="I4" s="16" t="s">
        <v>49</v>
      </c>
      <c r="J4" s="16"/>
      <c r="K4" s="16"/>
      <c r="L4" s="8">
        <f>IF(AND(I4="ΕΟΡΔΑΙΑΣ",K4="ΕΟΡΔΑΙΑΣ"),SUM(G4,H4,J4),IF(I4="ΕΟΡΔΑΙΑΣ",SUM(G4,H4),0)+IF(K4="ΕΟΡΔΑΙΑΣ",SUM(G4,J4),0))</f>
        <v>0</v>
      </c>
      <c r="M4" s="8">
        <f>IF(AND(I4="ΚΟΖΑΝΗΣ",K4="ΚΟΖΑΝΗΣ"),SUM(G4,H4,J4),IF(I4="ΚΟΖΑΝΗΣ",SUM(G4,H4),0)+IF(K4="ΚΟΖΑΝΗΣ",SUM(G4,J4),0))</f>
        <v>0</v>
      </c>
      <c r="N4" s="8">
        <f>IF(AND(I4="ΒΟΙΟΥ",K4="ΒΟΙΟΥ"),SUM(G4,H4,J4),IF(I4="ΒΟΙΟΥ",SUM(G4,H4),0)+IF(K4="ΒΟΙΟΥ",SUM(G4,J4),0))</f>
        <v>0</v>
      </c>
      <c r="O4" s="8">
        <f>IF(AND(I4="ΣΕΡΒΙΩΝ",K4="ΣΕΡΒΙΩΝ"),SUM(G4,H4,J4),IF(I4="ΣΕΡΒΙΩΝ",SUM(G4,H4),0)+IF(K4="ΣΕΡΒΙΩΝ",SUM(J4,I4),0))</f>
        <v>74.04</v>
      </c>
      <c r="P4" s="8">
        <f>IF(AND(I4="ΒΕΛΒΕΝΤΟΥ",K4="ΒΕΛΒΕΝΤΟΥ"),SUM(G4,H4,J4),IF(I4="ΒΕΛΒΕΝΤΟΥ",SUM(G4,H4),0)+IF(K4="ΒΕΛΒΕΝΤΟΥ",SUM(G4,J4),0))</f>
        <v>0</v>
      </c>
    </row>
    <row r="5" spans="1:17" ht="40.5" customHeight="1">
      <c r="A5" s="32" t="s">
        <v>99</v>
      </c>
      <c r="B5" s="34">
        <v>1</v>
      </c>
      <c r="C5" s="38">
        <v>599452</v>
      </c>
      <c r="D5" s="38" t="s">
        <v>121</v>
      </c>
      <c r="E5" s="16" t="s">
        <v>168</v>
      </c>
      <c r="F5" s="38"/>
      <c r="G5" s="38">
        <v>161.35</v>
      </c>
      <c r="H5" s="38"/>
      <c r="I5" s="38"/>
      <c r="J5" s="38"/>
      <c r="K5" s="38"/>
      <c r="L5" s="8">
        <f>IF(AND(I5="ΕΟΡΔΑΙΑΣ",K5="ΕΟΡΔΑΙΑΣ"),SUM(G5,H5,J5),IF(I5="ΕΟΡΔΑΙΑΣ",SUM(G5,H5),0)+IF(K5="ΕΟΡΔΑΙΑΣ",SUM(G5,J5),0))</f>
        <v>0</v>
      </c>
      <c r="M5" s="8">
        <f>IF(AND(I5="ΚΟΖΑΝΗΣ",K5="ΚΟΖΑΝΗΣ"),SUM(G5,H5,J5),IF(I5="ΚΟΖΑΝΗΣ",SUM(G5,H5),0)+IF(K5="ΚΟΖΑΝΗΣ",SUM(G5,J5),0))</f>
        <v>0</v>
      </c>
      <c r="N5" s="8">
        <f>IF(AND(I5="ΒΟΙΟΥ",K5="ΒΟΙΟΥ"),SUM(G5,H5,J5),IF(I5="ΒΟΙΟΥ",SUM(G5,H5),0)+IF(K5="ΒΟΙΟΥ",SUM(G5,J5),0))</f>
        <v>0</v>
      </c>
      <c r="O5" s="8">
        <f>IF(AND(I5="ΣΕΡΒΙΩΝ",K5="ΣΕΡΒΙΩΝ"),SUM(G5,H5,J5),IF(I5="ΣΕΡΒΙΩΝ",SUM(G5,H5),0)+IF(K5="ΣΕΡΒΙΩΝ",SUM(J5,I5),0))</f>
        <v>0</v>
      </c>
      <c r="P5" s="8">
        <f>IF(AND(I5="ΒΕΛΒΕΝΤΟΥ",K5="ΒΕΛΒΕΝΤΟΥ"),SUM(G5,H5,J5),IF(I5="ΒΕΛΒΕΝΤΟΥ",SUM(G5,H5),0)+IF(K5="ΒΕΛΒΕΝΤΟΥ",SUM(G5,J5),0))</f>
        <v>0</v>
      </c>
      <c r="Q5" s="51"/>
    </row>
    <row r="6" spans="1:16" ht="24.75" customHeight="1">
      <c r="A6" s="54" t="s">
        <v>26</v>
      </c>
      <c r="B6" s="55">
        <f>SUM(B4:B5)</f>
        <v>2</v>
      </c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</row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spans="2:16" s="1" customFormat="1" ht="1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s="1" customFormat="1" ht="1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s="1" customFormat="1" ht="1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s="1" customFormat="1" ht="1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s="1" customFormat="1" ht="1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s="1" customFormat="1" ht="1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s="1" customFormat="1" ht="1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s="1" customFormat="1" ht="1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s="1" customFormat="1" ht="1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s="1" customFormat="1" ht="1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s="1" customFormat="1" ht="1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s="1" customFormat="1" ht="1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s="1" customFormat="1" ht="1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s="1" customFormat="1" ht="1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s="1" customFormat="1" ht="1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s="1" customFormat="1" ht="1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s="1" customFormat="1" ht="1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s="1" customFormat="1" ht="1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s="1" customFormat="1" ht="1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6" spans="2:16" s="1" customFormat="1" ht="1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53" spans="2:16" s="1" customFormat="1" ht="1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s="1" customFormat="1" ht="1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s="1" customFormat="1" ht="1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61" spans="2:16" s="1" customFormat="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s="1" customFormat="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s="1" customFormat="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</sheetData>
  <sheetProtection/>
  <mergeCells count="3">
    <mergeCell ref="C6:P6"/>
    <mergeCell ref="A1:P1"/>
    <mergeCell ref="A2:P2"/>
  </mergeCells>
  <printOptions/>
  <pageMargins left="0.6299212598425197" right="0.2362204724409449" top="0.22" bottom="0.1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2023-08-08T10:35:52Z</dcterms:modified>
  <cp:category/>
  <cp:version/>
  <cp:contentType/>
  <cp:contentStatus/>
</cp:coreProperties>
</file>