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filterPrivacy="1" defaultThemeVersion="124226"/>
  <bookViews>
    <workbookView xWindow="-120" yWindow="-120" windowWidth="19440" windowHeight="15600"/>
  </bookViews>
  <sheets>
    <sheet name="ΠΕ60 ΑΠΟΣΠΑΣΕΙΣ " sheetId="12" r:id="rId1"/>
  </sheets>
  <definedNames>
    <definedName name="_xlnm._FilterDatabase" localSheetId="0" hidden="1">'ΠΕ60 ΑΠΟΣΠΑΣΕΙΣ '!$A$2:$V$2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" i="12" l="1"/>
  <c r="R4" i="12" s="1"/>
  <c r="Q4" i="12"/>
  <c r="S4" i="12"/>
  <c r="T4" i="12"/>
  <c r="U4" i="12"/>
  <c r="H3" i="12"/>
  <c r="Q3" i="12"/>
  <c r="S3" i="12"/>
  <c r="T3" i="12"/>
  <c r="U3" i="12"/>
  <c r="H5" i="12"/>
  <c r="V5" i="12" s="1"/>
  <c r="Q5" i="12"/>
  <c r="R5" i="12"/>
  <c r="S5" i="12"/>
  <c r="T5" i="12"/>
  <c r="U5" i="12"/>
  <c r="R3" i="12" l="1"/>
  <c r="V3" i="12"/>
</calcChain>
</file>

<file path=xl/sharedStrings.xml><?xml version="1.0" encoding="utf-8"?>
<sst xmlns="http://schemas.openxmlformats.org/spreadsheetml/2006/main" count="36" uniqueCount="34">
  <si>
    <t>ΟΝΟΜΑΤΕΠΩΝΥΜΟ</t>
  </si>
  <si>
    <t>ΑΜ</t>
  </si>
  <si>
    <t xml:space="preserve">ΜΟΡΙΑ ΕΝΤΟΠΙΟΤΗΤΑΣ </t>
  </si>
  <si>
    <t>ΔΗΜΟΣ ΕΝΤΟΠΙΟΤΗΤΑΣ</t>
  </si>
  <si>
    <t>ΜΟΡΙΑ ΣΥΝΥΠΗΡΕΤΗΣΗΣ</t>
  </si>
  <si>
    <t>ΔΗΜΟΣ ΣΥΝΥΠΗΡΕΤΗΣΗΣ</t>
  </si>
  <si>
    <t>ΣΥΝΟΛΟ ΔΗΜΟΣ ΒΟΙΟΥ</t>
  </si>
  <si>
    <t>ΣΥΝΟΛΟ ΔΗΜΟΣ  ΚΟΖΑΝΗΣ</t>
  </si>
  <si>
    <t>ΣΥΝΟΛΟ ΔΗΜΟΣ ΕΟΡΔΑΙΑΣ</t>
  </si>
  <si>
    <t>ΑΑ</t>
  </si>
  <si>
    <t>ΟΡΓΑΝΙΚΗ</t>
  </si>
  <si>
    <t xml:space="preserve">ΜΟΡΙΑ ΟΙΚΟΓΕΝΕΙΑΚΗΣ ΚΑΤΑΣΤΑΣΗΣ </t>
  </si>
  <si>
    <t xml:space="preserve">ΛΟΓΟΙ ΥΓΕΙΑΣ </t>
  </si>
  <si>
    <t xml:space="preserve">ΜΟΡΙΑ ΣΥΝΟΛΙΚΗΣ ΥΠΗΡΕΣΙΑΣ </t>
  </si>
  <si>
    <t xml:space="preserve">ΣΥΝΟΛΟ </t>
  </si>
  <si>
    <t>ΛΟΓΟΙ ΥΓΕΙΑΣ ΓΟΝΕΩΝ ΜΟΡΙΑ</t>
  </si>
  <si>
    <t>ΔΗΜΟΣ ΕΝΤΟΠΙΟΤΗΤΑΣ ΓΟΝΕΩΝ</t>
  </si>
  <si>
    <t>ΜΟΡΙΑ ΣΠΟΥΔΩΝ</t>
  </si>
  <si>
    <t>ΔΗΜΟΣ ΣΠΟΥΔΩΝ</t>
  </si>
  <si>
    <t>ΚΟΖΑΝΗΣ</t>
  </si>
  <si>
    <t>ΜΑΧ</t>
  </si>
  <si>
    <t>ΣΥΝΟΛΟ ΔΗΜΟΣ ΣΕΡΒΙΩΝ</t>
  </si>
  <si>
    <t>ΣΥΝΟΛΟ ΔΗΜΟΣ ΒΕΛΒΕΝΤΟΥ</t>
  </si>
  <si>
    <t>ΤΟΠΟΘΕΤΗΣΗ</t>
  </si>
  <si>
    <t xml:space="preserve">Αδαλουζίδου Θεοφανή </t>
  </si>
  <si>
    <t xml:space="preserve">ΔΠΕ Καστοριάς </t>
  </si>
  <si>
    <t>Γκούνα Αθανασία</t>
  </si>
  <si>
    <t>ΝΓ Ποντοκώμης ΥΠΕΡΑΡΙΘΜΗ</t>
  </si>
  <si>
    <t xml:space="preserve">Βουρδάνου Παναγιώτα </t>
  </si>
  <si>
    <t xml:space="preserve">ΔΠΕ Δωδεκανήσου </t>
  </si>
  <si>
    <t>Αποσπάσεις εντός ΠΥΣΠΕ  και προσωρινή τοποθέτηση αποσπασμένων εκπαιδευτικών κλάδου  ΠΕ60 Πράξη 14/22-08-2023</t>
  </si>
  <si>
    <t>ΝΓ 3ο Σιάτιστας</t>
  </si>
  <si>
    <t>ΝΓ 18ο Πτολ/δας</t>
  </si>
  <si>
    <t>ΝΓ Γαλατινής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</si>
</sst>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2" x14ac:knownFonts="1">
    <font>
      <sz val="11"/>
      <color theme="1"/>
      <name val="Calibri"/>
      <family val="2"/>
      <charset val="161"/>
      <scheme val="minor"/>
    </font>
    <font>
      <sz val="10"/>
      <name val="Arial"/>
      <family val="2"/>
      <charset val="161"/>
    </font>
    <font>
      <sz val="10"/>
      <name val="Calibri"/>
      <family val="2"/>
      <charset val="161"/>
    </font>
    <font>
      <b/>
      <sz val="10"/>
      <name val="Calibri"/>
      <family val="2"/>
      <charset val="161"/>
    </font>
    <font>
      <sz val="10"/>
      <color theme="1"/>
      <name val="Calibri"/>
      <family val="2"/>
      <charset val="161"/>
      <scheme val="minor"/>
    </font>
    <font>
      <sz val="8"/>
      <name val="Calibri"/>
      <family val="2"/>
      <charset val="161"/>
      <scheme val="minor"/>
    </font>
    <font>
      <b/>
      <sz val="9"/>
      <color indexed="8"/>
      <name val="Calibri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9"/>
      <color rgb="FFFF0000"/>
      <name val="Calibri"/>
      <family val="2"/>
    </font>
    <font>
      <sz val="9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1" fillId="0" borderId="0">
      <alignment wrapText="1"/>
    </xf>
  </cellStyleXfs>
  <cellXfs count="13">
    <xf numFmtId="0" fontId="0" fillId="0" borderId="0" xfId="0"/>
    <xf numFmtId="0" fontId="4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textRotation="90" wrapText="1"/>
    </xf>
    <xf numFmtId="0" fontId="7" fillId="2" borderId="1" xfId="0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164" fontId="10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</cellXfs>
  <cellStyles count="2">
    <cellStyle name="Κανονικό" xfId="0" builtinId="0"/>
    <cellStyle name="Κανονικό 4" xfId="1"/>
  </cellStyles>
  <dxfs count="1">
    <dxf>
      <font>
        <color theme="0" tint="-0.14996795556505021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5"/>
  <sheetViews>
    <sheetView tabSelected="1" zoomScale="90" zoomScaleNormal="90" workbookViewId="0">
      <pane xSplit="3" ySplit="2" topLeftCell="D3" activePane="bottomRight" state="frozen"/>
      <selection activeCell="G33" sqref="G33"/>
      <selection pane="topRight" activeCell="G33" sqref="G33"/>
      <selection pane="bottomLeft" activeCell="G33" sqref="G33"/>
      <selection pane="bottomRight" activeCell="W5" sqref="W5"/>
    </sheetView>
  </sheetViews>
  <sheetFormatPr defaultRowHeight="12.75" x14ac:dyDescent="0.25"/>
  <cols>
    <col min="1" max="1" width="3.42578125" style="3" customWidth="1"/>
    <col min="2" max="2" width="6.85546875" style="2" customWidth="1"/>
    <col min="3" max="3" width="17" style="2" customWidth="1"/>
    <col min="4" max="4" width="13.42578125" style="2" customWidth="1"/>
    <col min="5" max="5" width="4.5703125" style="2" customWidth="1"/>
    <col min="6" max="6" width="3.28515625" style="2" customWidth="1"/>
    <col min="7" max="7" width="7.140625" style="2" customWidth="1"/>
    <col min="8" max="8" width="6.28515625" style="2" customWidth="1"/>
    <col min="9" max="9" width="3.28515625" style="2" customWidth="1"/>
    <col min="10" max="10" width="8.42578125" style="2" customWidth="1"/>
    <col min="11" max="11" width="4.5703125" style="2" hidden="1" customWidth="1"/>
    <col min="12" max="12" width="8.42578125" style="2" hidden="1" customWidth="1"/>
    <col min="13" max="13" width="3.7109375" style="2" hidden="1" customWidth="1"/>
    <col min="14" max="14" width="5" style="2" hidden="1" customWidth="1"/>
    <col min="15" max="15" width="3.85546875" style="2" customWidth="1"/>
    <col min="16" max="16" width="9.85546875" style="2" customWidth="1"/>
    <col min="17" max="17" width="8.42578125" style="2" customWidth="1"/>
    <col min="18" max="18" width="8" style="2" customWidth="1"/>
    <col min="19" max="19" width="7.140625" style="2" hidden="1" customWidth="1"/>
    <col min="20" max="20" width="8.5703125" style="2" hidden="1" customWidth="1"/>
    <col min="21" max="21" width="13.42578125" style="2" hidden="1" customWidth="1"/>
    <col min="22" max="22" width="8.85546875" style="2" hidden="1" customWidth="1"/>
    <col min="23" max="23" width="23.85546875" style="2" customWidth="1"/>
    <col min="24" max="16384" width="9.140625" style="2"/>
  </cols>
  <sheetData>
    <row r="1" spans="1:23" s="1" customFormat="1" ht="21" customHeight="1" x14ac:dyDescent="0.25">
      <c r="A1" s="11" t="s">
        <v>30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</row>
    <row r="2" spans="1:23" ht="127.5" customHeight="1" x14ac:dyDescent="0.25">
      <c r="A2" s="4" t="s">
        <v>9</v>
      </c>
      <c r="B2" s="5" t="s">
        <v>1</v>
      </c>
      <c r="C2" s="5" t="s">
        <v>0</v>
      </c>
      <c r="D2" s="5" t="s">
        <v>10</v>
      </c>
      <c r="E2" s="5" t="s">
        <v>11</v>
      </c>
      <c r="F2" s="5" t="s">
        <v>12</v>
      </c>
      <c r="G2" s="5" t="s">
        <v>13</v>
      </c>
      <c r="H2" s="5" t="s">
        <v>14</v>
      </c>
      <c r="I2" s="5" t="s">
        <v>2</v>
      </c>
      <c r="J2" s="5" t="s">
        <v>3</v>
      </c>
      <c r="K2" s="5" t="s">
        <v>4</v>
      </c>
      <c r="L2" s="5" t="s">
        <v>5</v>
      </c>
      <c r="M2" s="5" t="s">
        <v>15</v>
      </c>
      <c r="N2" s="5" t="s">
        <v>16</v>
      </c>
      <c r="O2" s="5" t="s">
        <v>17</v>
      </c>
      <c r="P2" s="5" t="s">
        <v>18</v>
      </c>
      <c r="Q2" s="4" t="s">
        <v>8</v>
      </c>
      <c r="R2" s="4" t="s">
        <v>7</v>
      </c>
      <c r="S2" s="4" t="s">
        <v>6</v>
      </c>
      <c r="T2" s="4" t="s">
        <v>21</v>
      </c>
      <c r="U2" s="4" t="s">
        <v>22</v>
      </c>
      <c r="V2" s="4" t="s">
        <v>20</v>
      </c>
      <c r="W2" s="6" t="s">
        <v>23</v>
      </c>
    </row>
    <row r="3" spans="1:23" ht="44.25" customHeight="1" x14ac:dyDescent="0.25">
      <c r="A3" s="12">
        <v>1</v>
      </c>
      <c r="B3" s="7">
        <v>612768</v>
      </c>
      <c r="C3" s="7" t="s">
        <v>26</v>
      </c>
      <c r="D3" s="7" t="s">
        <v>27</v>
      </c>
      <c r="E3" s="7"/>
      <c r="F3" s="7"/>
      <c r="G3" s="7">
        <v>21.63</v>
      </c>
      <c r="H3" s="8">
        <f t="shared" ref="H3:H5" si="0">SUM(E3:G3)</f>
        <v>21.63</v>
      </c>
      <c r="I3" s="7">
        <v>4</v>
      </c>
      <c r="J3" s="7" t="s">
        <v>19</v>
      </c>
      <c r="K3" s="7"/>
      <c r="L3" s="7"/>
      <c r="M3" s="7"/>
      <c r="N3" s="7"/>
      <c r="O3" s="7"/>
      <c r="P3" s="7"/>
      <c r="Q3" s="9">
        <f t="shared" ref="Q3:Q5" si="1" xml:space="preserve"> IF(AND(J3 = "ΕΟΡΔΑΙΑΣ",L3 = "ΕΟΡΔΑΙΑΣ"), SUM(H3,I3,K3),  IF(J3 = "ΕΟΡΔΑΙΑΣ", SUM(H3,I3), 0) + IF(L3 = "ΕΟΡΔΑΙΑΣ", SUM(H3,K3),0)) + IF(N3 = "ΕΟΡΔΑΙΑΣ", M3, 0)  + IF(P3 = "ΕΟΡΔΑΙΑΣ", O3, 0)</f>
        <v>0</v>
      </c>
      <c r="R3" s="9">
        <f t="shared" ref="R3:R5" si="2" xml:space="preserve"> IF(AND(J3 = "ΚΟΖΑΝΗΣ",L3 = "ΚΟΖΑΝΗΣ"), SUM(H3,I3,K3),  IF(J3 = "ΚΟΖΑΝΗΣ", SUM(H3,I3), 0) + IF(L3 = "ΚΟΖΑΝΗΣ", SUM(H3,K3),0)) + IF(N3 = "ΚΟΖΑΝΗΣ", M3, 0)  + IF(P3 = "ΚΟΖΑΝΗΣ", O3, 0)</f>
        <v>25.63</v>
      </c>
      <c r="S3" s="9">
        <f t="shared" ref="S3:S5" si="3" xml:space="preserve"> IF(AND(J3 = "ΒΟΙΟΥ",L3 = "ΒΟΙΟΥ"), SUM(H3,I3,K3),  IF(J3 = "ΒΟΙΟΥ", SUM(H3,I3), 0) + IF(L3 = "ΒΟΙΟΥ", SUM(H3,K3),0)) + IF(N3 = "ΒΟΙΟΥ", M3, 0)  + IF(P3 = "ΒΟΙΟΥ", O3, 0)</f>
        <v>0</v>
      </c>
      <c r="T3" s="9">
        <f t="shared" ref="T3:T5" si="4" xml:space="preserve"> IF(AND($J3 = "ΣΕΡΒΙΩΝ",$L3 = "ΣΕΡΒΙΩΝ"), SUM($H3,$I3,$K3),  IF($J3 = "ΣΕΡΒΙΩΝ", SUM($H3,$I3), 0) + IF($L3 = "ΣΕΡΒΙΩΝ", SUM($H3,$K3),0)) + IF($N3 = "ΣΕΡΒΙΩΝ", $M3, 0)  + IF($P3 = "ΣΕΡΒΙΩΝ", $O3, 0)</f>
        <v>0</v>
      </c>
      <c r="U3" s="9">
        <f t="shared" ref="U3:U5" si="5" xml:space="preserve"> IF(AND($J3 = "ΒΕΛΒΕΝΤΟΥ",$L3 = "ΒΕΛΒΕΝΤΟΥ"), SUM($H3,$I3,$K3),  IF($J3 = "ΒΕΛΒΕΝΤΟΥ", SUM($H3,$I3), 0) + IF($L3 = "ΒΕΛΒΕΝΤΟΥ", SUM($H3,$K3),0)) + IF($N3 = "ΒΕΛΒΕΝΤΟΥ", $M3, 0)  + IF($P3 = "ΒΕΛΒΕΝΤΟΥ", $O3, 0)</f>
        <v>0</v>
      </c>
      <c r="V3" s="9">
        <f t="shared" ref="V3" si="6">H3+I3+K3+M3</f>
        <v>25.63</v>
      </c>
      <c r="W3" s="7" t="s">
        <v>31</v>
      </c>
    </row>
    <row r="4" spans="1:23" ht="39" customHeight="1" x14ac:dyDescent="0.25">
      <c r="A4" s="12">
        <v>2</v>
      </c>
      <c r="B4" s="7">
        <v>714222</v>
      </c>
      <c r="C4" s="7" t="s">
        <v>24</v>
      </c>
      <c r="D4" s="7" t="s">
        <v>25</v>
      </c>
      <c r="E4" s="7"/>
      <c r="F4" s="7"/>
      <c r="G4" s="7">
        <v>10.625</v>
      </c>
      <c r="H4" s="8">
        <f t="shared" si="0"/>
        <v>10.625</v>
      </c>
      <c r="I4" s="7">
        <v>4</v>
      </c>
      <c r="J4" s="7" t="s">
        <v>19</v>
      </c>
      <c r="K4" s="7"/>
      <c r="L4" s="7"/>
      <c r="M4" s="7"/>
      <c r="N4" s="7"/>
      <c r="O4" s="7">
        <v>2</v>
      </c>
      <c r="P4" s="10" t="s">
        <v>19</v>
      </c>
      <c r="Q4" s="9">
        <f t="shared" si="1"/>
        <v>0</v>
      </c>
      <c r="R4" s="9">
        <f t="shared" si="2"/>
        <v>16.625</v>
      </c>
      <c r="S4" s="9">
        <f t="shared" si="3"/>
        <v>0</v>
      </c>
      <c r="T4" s="9">
        <f t="shared" si="4"/>
        <v>0</v>
      </c>
      <c r="U4" s="9">
        <f t="shared" si="5"/>
        <v>0</v>
      </c>
      <c r="V4" s="9">
        <v>16.625</v>
      </c>
      <c r="W4" s="7" t="s">
        <v>33</v>
      </c>
    </row>
    <row r="5" spans="1:23" ht="45.75" customHeight="1" x14ac:dyDescent="0.25">
      <c r="A5" s="12">
        <v>3</v>
      </c>
      <c r="B5" s="7">
        <v>714982</v>
      </c>
      <c r="C5" s="7" t="s">
        <v>28</v>
      </c>
      <c r="D5" s="7" t="s">
        <v>29</v>
      </c>
      <c r="E5" s="7"/>
      <c r="F5" s="7"/>
      <c r="G5" s="7">
        <v>11.75</v>
      </c>
      <c r="H5" s="8">
        <f t="shared" si="0"/>
        <v>11.75</v>
      </c>
      <c r="I5" s="7"/>
      <c r="J5" s="7"/>
      <c r="K5" s="7"/>
      <c r="L5" s="7"/>
      <c r="M5" s="7"/>
      <c r="N5" s="7"/>
      <c r="O5" s="7"/>
      <c r="P5" s="10"/>
      <c r="Q5" s="9">
        <f t="shared" si="1"/>
        <v>0</v>
      </c>
      <c r="R5" s="9">
        <f t="shared" si="2"/>
        <v>0</v>
      </c>
      <c r="S5" s="9">
        <f t="shared" si="3"/>
        <v>0</v>
      </c>
      <c r="T5" s="9">
        <f t="shared" si="4"/>
        <v>0</v>
      </c>
      <c r="U5" s="9">
        <f t="shared" si="5"/>
        <v>0</v>
      </c>
      <c r="V5" s="9">
        <f>H5+I5+K5+M5</f>
        <v>11.75</v>
      </c>
      <c r="W5" s="7" t="s">
        <v>32</v>
      </c>
    </row>
  </sheetData>
  <sortState ref="A3:W5">
    <sortCondition descending="1" ref="V3:V5"/>
  </sortState>
  <mergeCells count="1">
    <mergeCell ref="A1:W1"/>
  </mergeCells>
  <phoneticPr fontId="5" type="noConversion"/>
  <conditionalFormatting sqref="Q3:V5">
    <cfRule type="cellIs" dxfId="0" priority="9" stopIfTrue="1" operator="equal">
      <formula>0</formula>
    </cfRule>
  </conditionalFormatting>
  <pageMargins left="0.25" right="0.25" top="0.75" bottom="0.75" header="0.3" footer="0.3"/>
  <pageSetup paperSize="9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ΠΕ60 ΑΠΟΣΠΑΣΕΙΣ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2006-10-17T10:06:23Z</dcterms:created>
  <dcterms:modified xsi:type="dcterms:W3CDTF">2023-08-22T09:33:51Z</dcterms:modified>
</cp:coreProperties>
</file>